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edecacaofnc-my.sharepoint.com/personal/raul_beltran_fedecacao_com_co/Documents/INFORMACIÓN PPTO - RAUL/PRESUPUESTO 2024/ACUERDOS 2024/COMISIÓN MARZO/"/>
    </mc:Choice>
  </mc:AlternateContent>
  <xr:revisionPtr revIDLastSave="1192" documentId="11_A3B518C724821D6CE5D525676F5A892E9402B3EF" xr6:coauthVersionLast="47" xr6:coauthVersionMax="47" xr10:uidLastSave="{03EE9973-5E8B-4D45-99D9-97B68AD0187E}"/>
  <bookViews>
    <workbookView xWindow="-105" yWindow="0" windowWidth="14610" windowHeight="15585" xr2:uid="{00000000-000D-0000-FFFF-FFFF00000000}"/>
  </bookViews>
  <sheets>
    <sheet name="Anexo 1" sheetId="9" r:id="rId1"/>
    <sheet name="Anexo 2" sheetId="11" r:id="rId2"/>
    <sheet name="Hoja1" sheetId="7" state="hidden" r:id="rId3"/>
  </sheets>
  <definedNames>
    <definedName name="_xlnm.Print_Area" localSheetId="0">'Anexo 1'!$B$1:$F$94</definedName>
    <definedName name="_xlnm.Print_Area" localSheetId="1">'Anexo 2'!$B$1:$H$55</definedName>
    <definedName name="_xlnm.Print_Titles" localSheetId="0">'Anexo 1'!$1:$8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3" i="9" l="1"/>
  <c r="F91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0" i="9"/>
  <c r="F59" i="9"/>
  <c r="F58" i="9"/>
  <c r="F57" i="9"/>
  <c r="F56" i="9"/>
  <c r="F55" i="9"/>
  <c r="F54" i="9"/>
  <c r="F53" i="9"/>
  <c r="F52" i="9"/>
  <c r="F51" i="9"/>
  <c r="F50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2" i="9"/>
  <c r="F31" i="9"/>
  <c r="F30" i="9"/>
  <c r="F29" i="9"/>
  <c r="F28" i="9"/>
  <c r="F27" i="9"/>
  <c r="F26" i="9"/>
  <c r="F25" i="9"/>
  <c r="F24" i="9"/>
  <c r="F23" i="9"/>
  <c r="F22" i="9"/>
  <c r="F21" i="9"/>
  <c r="F16" i="9"/>
  <c r="F13" i="9"/>
  <c r="F12" i="9"/>
  <c r="F11" i="9"/>
  <c r="D76" i="9"/>
  <c r="D62" i="9"/>
  <c r="D49" i="9"/>
  <c r="D48" i="9" s="1"/>
  <c r="D33" i="9"/>
  <c r="D20" i="9"/>
  <c r="D19" i="9" s="1"/>
  <c r="D90" i="9" s="1"/>
  <c r="D92" i="9" s="1"/>
  <c r="D94" i="9" s="1"/>
  <c r="D15" i="9"/>
  <c r="D10" i="9"/>
  <c r="D17" i="9" s="1"/>
  <c r="D95" i="9" l="1"/>
  <c r="F50" i="11"/>
  <c r="H50" i="11" s="1"/>
  <c r="F49" i="11"/>
  <c r="H49" i="11" s="1"/>
  <c r="F48" i="11"/>
  <c r="H48" i="11" s="1"/>
  <c r="F47" i="11"/>
  <c r="H47" i="11" s="1"/>
  <c r="F46" i="11"/>
  <c r="H46" i="11" s="1"/>
  <c r="F45" i="11"/>
  <c r="H45" i="11" s="1"/>
  <c r="F44" i="11"/>
  <c r="H44" i="11" s="1"/>
  <c r="F43" i="11"/>
  <c r="H43" i="11" s="1"/>
  <c r="F42" i="11"/>
  <c r="H42" i="11" s="1"/>
  <c r="F41" i="11"/>
  <c r="H41" i="11" s="1"/>
  <c r="F40" i="11"/>
  <c r="H40" i="11" s="1"/>
  <c r="F39" i="11"/>
  <c r="H39" i="11" s="1"/>
  <c r="F38" i="11"/>
  <c r="G37" i="11"/>
  <c r="E37" i="11"/>
  <c r="D37" i="11"/>
  <c r="C37" i="11"/>
  <c r="F36" i="11"/>
  <c r="H36" i="11" s="1"/>
  <c r="F35" i="11"/>
  <c r="H35" i="11" s="1"/>
  <c r="F34" i="11"/>
  <c r="H34" i="11" s="1"/>
  <c r="F33" i="11"/>
  <c r="H33" i="11" s="1"/>
  <c r="F32" i="11"/>
  <c r="H32" i="11" s="1"/>
  <c r="F31" i="11"/>
  <c r="H31" i="11" s="1"/>
  <c r="F30" i="11"/>
  <c r="H30" i="11" s="1"/>
  <c r="F29" i="11"/>
  <c r="H29" i="11" s="1"/>
  <c r="F28" i="11"/>
  <c r="H28" i="11" s="1"/>
  <c r="F27" i="11"/>
  <c r="H27" i="11" s="1"/>
  <c r="F26" i="11"/>
  <c r="H26" i="11" s="1"/>
  <c r="F25" i="11"/>
  <c r="H25" i="11" s="1"/>
  <c r="F24" i="11"/>
  <c r="H24" i="11" s="1"/>
  <c r="F23" i="11"/>
  <c r="G22" i="11"/>
  <c r="E22" i="11"/>
  <c r="D22" i="11"/>
  <c r="C22" i="11"/>
  <c r="F21" i="11"/>
  <c r="H21" i="11" s="1"/>
  <c r="F20" i="11"/>
  <c r="H20" i="11" s="1"/>
  <c r="F19" i="11"/>
  <c r="H19" i="11" s="1"/>
  <c r="F18" i="11"/>
  <c r="H18" i="11" s="1"/>
  <c r="F17" i="11"/>
  <c r="H17" i="11" s="1"/>
  <c r="F16" i="11"/>
  <c r="H16" i="11" s="1"/>
  <c r="F15" i="11"/>
  <c r="H15" i="11" s="1"/>
  <c r="F14" i="11"/>
  <c r="H14" i="11" s="1"/>
  <c r="F13" i="11"/>
  <c r="H13" i="11" s="1"/>
  <c r="F12" i="11"/>
  <c r="H12" i="11" s="1"/>
  <c r="F11" i="11"/>
  <c r="F10" i="11"/>
  <c r="H10" i="11" s="1"/>
  <c r="G9" i="11"/>
  <c r="E9" i="11"/>
  <c r="D9" i="11"/>
  <c r="C9" i="11"/>
  <c r="C76" i="9"/>
  <c r="H54" i="11"/>
  <c r="D51" i="11" l="1"/>
  <c r="D53" i="11" s="1"/>
  <c r="D55" i="11" s="1"/>
  <c r="C51" i="11"/>
  <c r="C53" i="11" s="1"/>
  <c r="C55" i="11" s="1"/>
  <c r="E51" i="11"/>
  <c r="E53" i="11" s="1"/>
  <c r="E55" i="11" s="1"/>
  <c r="F37" i="11"/>
  <c r="F9" i="11"/>
  <c r="F22" i="11"/>
  <c r="G51" i="11"/>
  <c r="G53" i="11" s="1"/>
  <c r="G55" i="11" s="1"/>
  <c r="H11" i="11"/>
  <c r="H9" i="11" s="1"/>
  <c r="H23" i="11"/>
  <c r="H38" i="11"/>
  <c r="E76" i="9"/>
  <c r="F51" i="11" l="1"/>
  <c r="F53" i="11" s="1"/>
  <c r="F55" i="11" s="1"/>
  <c r="H37" i="11"/>
  <c r="H22" i="11"/>
  <c r="H51" i="11" l="1"/>
  <c r="H53" i="11" l="1"/>
  <c r="F76" i="9"/>
  <c r="H55" i="11" l="1"/>
  <c r="E62" i="9"/>
  <c r="C62" i="9"/>
  <c r="E49" i="9"/>
  <c r="C49" i="9"/>
  <c r="E33" i="9"/>
  <c r="C33" i="9"/>
  <c r="E20" i="9"/>
  <c r="C20" i="9"/>
  <c r="F15" i="9"/>
  <c r="E15" i="9"/>
  <c r="C15" i="9"/>
  <c r="E10" i="9"/>
  <c r="C10" i="9"/>
  <c r="G57" i="11" l="1"/>
  <c r="G58" i="11"/>
  <c r="F58" i="11"/>
  <c r="F57" i="11"/>
  <c r="E19" i="9"/>
  <c r="E48" i="9"/>
  <c r="F33" i="9"/>
  <c r="C17" i="9"/>
  <c r="F10" i="9"/>
  <c r="F17" i="9" s="1"/>
  <c r="F20" i="9"/>
  <c r="F49" i="9"/>
  <c r="F62" i="9"/>
  <c r="E17" i="9"/>
  <c r="C19" i="9"/>
  <c r="C48" i="9"/>
  <c r="E90" i="9" l="1"/>
  <c r="E92" i="9" s="1"/>
  <c r="E94" i="9" s="1"/>
  <c r="E95" i="9" s="1"/>
  <c r="F48" i="9"/>
  <c r="F19" i="9"/>
  <c r="C90" i="9"/>
  <c r="C92" i="9" s="1"/>
  <c r="C94" i="9" s="1"/>
  <c r="F90" i="9" l="1"/>
  <c r="F92" i="9" s="1"/>
  <c r="F94" i="9" l="1"/>
  <c r="F97" i="9" s="1"/>
  <c r="E5" i="7"/>
  <c r="F95" i="9" l="1"/>
  <c r="E67" i="7"/>
  <c r="E66" i="7" s="1"/>
  <c r="E58" i="7"/>
  <c r="E59" i="7"/>
  <c r="E60" i="7"/>
  <c r="E61" i="7"/>
  <c r="E48" i="7"/>
  <c r="E49" i="7"/>
  <c r="E50" i="7"/>
  <c r="E51" i="7"/>
  <c r="E52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28" i="7"/>
  <c r="E15" i="7"/>
  <c r="E16" i="7"/>
  <c r="E17" i="7"/>
  <c r="E18" i="7"/>
  <c r="E19" i="7"/>
  <c r="E20" i="7"/>
  <c r="E21" i="7"/>
  <c r="E22" i="7"/>
  <c r="E23" i="7"/>
  <c r="E24" i="7"/>
  <c r="E25" i="7"/>
  <c r="E14" i="7"/>
  <c r="E8" i="7"/>
  <c r="E7" i="7" s="1"/>
  <c r="E4" i="7"/>
  <c r="E3" i="7"/>
  <c r="E47" i="7" l="1"/>
  <c r="E13" i="7"/>
  <c r="E27" i="7"/>
  <c r="E57" i="7"/>
  <c r="E2" i="7"/>
  <c r="E10" i="7" s="1"/>
  <c r="E12" i="7" l="1"/>
  <c r="E70" i="7" l="1"/>
  <c r="E69" i="7" l="1"/>
  <c r="E65" i="7" l="1"/>
  <c r="E56" i="7"/>
  <c r="E46" i="7"/>
  <c r="E64" i="7"/>
  <c r="E55" i="7"/>
  <c r="E45" i="7"/>
  <c r="E54" i="7" l="1"/>
  <c r="E63" i="7"/>
  <c r="E44" i="7"/>
  <c r="E43" i="7" l="1"/>
  <c r="E68" i="7" s="1"/>
  <c r="E72" i="7" s="1"/>
</calcChain>
</file>

<file path=xl/sharedStrings.xml><?xml version="1.0" encoding="utf-8"?>
<sst xmlns="http://schemas.openxmlformats.org/spreadsheetml/2006/main" count="233" uniqueCount="108">
  <si>
    <t xml:space="preserve"> FORMATO</t>
  </si>
  <si>
    <t>PAGINA 2 DE 2</t>
  </si>
  <si>
    <t>VERSION : 01</t>
  </si>
  <si>
    <t>CODIGO: GF-FT-03</t>
  </si>
  <si>
    <t>VIGENTE DESDE 
22-03-2017</t>
  </si>
  <si>
    <t>Anexo No. 1</t>
  </si>
  <si>
    <t>Cifras en pesos</t>
  </si>
  <si>
    <t>RUBROS</t>
  </si>
  <si>
    <t>PRESUPUESTO DEFINITIVO</t>
  </si>
  <si>
    <t>INGRESOS OPERACIONALES</t>
  </si>
  <si>
    <t>Cuota de Fomento</t>
  </si>
  <si>
    <t>Intereses por mora cuota de fomento</t>
  </si>
  <si>
    <t xml:space="preserve">Superávit de Vigencias Anteriores </t>
  </si>
  <si>
    <t xml:space="preserve"> </t>
  </si>
  <si>
    <r>
      <t>INGRESOS NO OPERACIONALES</t>
    </r>
    <r>
      <rPr>
        <sz val="13"/>
        <color indexed="8"/>
        <rFont val="Cambria"/>
        <family val="1"/>
        <scheme val="major"/>
      </rPr>
      <t xml:space="preserve"> </t>
    </r>
  </si>
  <si>
    <t>Rendimientos financieros y otros ingresos</t>
  </si>
  <si>
    <r>
      <t>TOTAL PRESUPUESTO DE  INGRESOS</t>
    </r>
    <r>
      <rPr>
        <sz val="13"/>
        <color indexed="8"/>
        <rFont val="Cambria"/>
        <family val="1"/>
        <scheme val="major"/>
      </rPr>
      <t xml:space="preserve"> </t>
    </r>
  </si>
  <si>
    <t>EGRESOS</t>
  </si>
  <si>
    <t>FUNCIONAMIENTO</t>
  </si>
  <si>
    <t>SERVICIOS PERSONALES</t>
  </si>
  <si>
    <t>Sueldo</t>
  </si>
  <si>
    <t>Auxilio de transporte</t>
  </si>
  <si>
    <t>Prima de servicios</t>
  </si>
  <si>
    <t>Bonificación semestral</t>
  </si>
  <si>
    <t>Prima de vacaciones</t>
  </si>
  <si>
    <t>Honorarios</t>
  </si>
  <si>
    <t>Dotación</t>
  </si>
  <si>
    <t>Contratos de Personal Temporal</t>
  </si>
  <si>
    <t>Cesantías e intereses</t>
  </si>
  <si>
    <t>Seguridad Social y Fondos privados</t>
  </si>
  <si>
    <t>Cajas de Compensación, ICBF, SENA</t>
  </si>
  <si>
    <t>Salud Ocupacional (Bienestar Social)</t>
  </si>
  <si>
    <t>GASTOS GENERALES</t>
  </si>
  <si>
    <t xml:space="preserve">Muebles, equipo de oficina y software </t>
  </si>
  <si>
    <t>Materiales y suministros</t>
  </si>
  <si>
    <t>Impresos, publicaciones y suscripciones</t>
  </si>
  <si>
    <t>Reparaciones y mantenimiento</t>
  </si>
  <si>
    <t>Servicios públicos</t>
  </si>
  <si>
    <t>Arrendamientos</t>
  </si>
  <si>
    <t>Seguros,impuestos y gastos legales</t>
  </si>
  <si>
    <t>Capacitación y fortalecimiento técnico</t>
  </si>
  <si>
    <t>Gastos bancarios</t>
  </si>
  <si>
    <t>Aseo y vigilancia</t>
  </si>
  <si>
    <t>Viáticos y Gastos de viaje</t>
  </si>
  <si>
    <t>Comunicaciones y transportes</t>
  </si>
  <si>
    <t>Rodamiento</t>
  </si>
  <si>
    <t>Comisión de fomento</t>
  </si>
  <si>
    <t>INVERSION</t>
  </si>
  <si>
    <t>ESTUDIOS Y PROYECTOS</t>
  </si>
  <si>
    <t>*Construcción de estadísticas del sector cacaotero como herramienta para la sostenibilidad de la actividad productiva</t>
  </si>
  <si>
    <t>*Apoyo al productor para el manejo sanitario y mejoramiento de la tecnología del cacao.</t>
  </si>
  <si>
    <t>*Capacitación nacional y producción de material de propagación.</t>
  </si>
  <si>
    <t>*Mejoramiento continuo como estrategia de competitividad.</t>
  </si>
  <si>
    <t>*Responsabilidad medioambiental y desarrollo sostenible para la cacaocultura.</t>
  </si>
  <si>
    <t>* Consejo Nacional Cacaotero</t>
  </si>
  <si>
    <t>SUBTOTAL GASTOS</t>
  </si>
  <si>
    <t>Contraprestación por Administración</t>
  </si>
  <si>
    <t>SUBTOTAL PRESUPUESTO</t>
  </si>
  <si>
    <t>Reservas para futuras inversiones y gastos</t>
  </si>
  <si>
    <t>TOTAL PRESUPUESTO DE GASTOS $</t>
  </si>
  <si>
    <t>cifras de control</t>
  </si>
  <si>
    <t>PAGINA 1 DE 1</t>
  </si>
  <si>
    <t>Anexo No. 2</t>
  </si>
  <si>
    <t>INVESTIGACIÓN</t>
  </si>
  <si>
    <t>TRANSFERENCIA DE TECNOLOGÍA</t>
  </si>
  <si>
    <t>COMERCIALIZACIÓN</t>
  </si>
  <si>
    <t>TOTAL INVERSION</t>
  </si>
  <si>
    <t>PRESUPUESTO TOTAL</t>
  </si>
  <si>
    <t>Reparación y mantenimiento</t>
  </si>
  <si>
    <t>*Selección, Conservación y Evaluación de Materiales de Interés Agronómico.</t>
  </si>
  <si>
    <t>*Manejo sanitario integrado del cultivo del cacao.</t>
  </si>
  <si>
    <t>*Aspectos nutricionales del cultivo de cacao.</t>
  </si>
  <si>
    <t>*Calidad integral del cacao con énfasis en las propiedades fisicoquímicas y sensoriales.</t>
  </si>
  <si>
    <t>*Prácticas agronómicas para el aumento de la producción del cacao.</t>
  </si>
  <si>
    <t>*Centros de capacitación y producción de material de propagación.</t>
  </si>
  <si>
    <t>*Posicionamiento del cacao colombiano a nivel nacional e internacional.</t>
  </si>
  <si>
    <t>* Consejo Nacional Cacaotero.</t>
  </si>
  <si>
    <t>TOTAL PRESUPUESTO DE GASTOS              $</t>
  </si>
  <si>
    <t>Intereses Mora Cuota de Fomento</t>
  </si>
  <si>
    <t xml:space="preserve">Superávit Vigencias Anteriores </t>
  </si>
  <si>
    <t xml:space="preserve">INGRESOS NO OPERACIONALES </t>
  </si>
  <si>
    <t>Rendimientos financieros  y otros ingresos</t>
  </si>
  <si>
    <t xml:space="preserve">TOTAL PRESUPUESTO  DE INGRESOS       </t>
  </si>
  <si>
    <t>Contratos de Personal Temporal - Jornales</t>
  </si>
  <si>
    <t>Instituto de Seguro Social y Fondos privados</t>
  </si>
  <si>
    <t>Capacitación en fortalecimiento técnico</t>
  </si>
  <si>
    <t>INVERSIÓN</t>
  </si>
  <si>
    <t>PROGRAMA DE INVESTIGACIÓN</t>
  </si>
  <si>
    <t>PROGRAMA DE TRANSFERENCIA DE TECNOLOGÍA</t>
  </si>
  <si>
    <t>PROGRAMA DE APOYO A LA COMERCIALIZACIÓN</t>
  </si>
  <si>
    <t>TOTAL GASTOS DE INVERSIÓN Y FUNCIONAMIENTO</t>
  </si>
  <si>
    <t xml:space="preserve">TOTAL PRESUPUESTO DE GASTOS     </t>
  </si>
  <si>
    <t>PLAN DE INGRESOS, INVERSIONES Y GASTOS 2024</t>
  </si>
  <si>
    <t>PPTO. INICIAL 2024</t>
  </si>
  <si>
    <t>ACDO. 014-2023</t>
  </si>
  <si>
    <t>REDUCCIÓN PPTO</t>
  </si>
  <si>
    <t>No. ACDO 003-2024</t>
  </si>
  <si>
    <t>*Selección, conservación y evaluación de materiales de interés agronómico.</t>
  </si>
  <si>
    <t>*Bioeconomía y prácticas de agricultura sostenible.</t>
  </si>
  <si>
    <t>*Prácticas agronómicas para el aumento de la producción de cacao.</t>
  </si>
  <si>
    <t>*Investigación social comunitaria para el desarrollo de una cacaocultura integral e incluyente</t>
  </si>
  <si>
    <t>*Desarrollo sostenible de la cacaocultura colombiana.</t>
  </si>
  <si>
    <t xml:space="preserve">                           FONDO NACIONAL DEL CACAO</t>
  </si>
  <si>
    <t>CODIGOS</t>
  </si>
  <si>
    <t>TRASLADO PPTO</t>
  </si>
  <si>
    <t>No. ACDO 004-2024</t>
  </si>
  <si>
    <t>TRASLADO AL PRESUPUESTO DEL 2024</t>
  </si>
  <si>
    <t>PROYECTO DE ACUERDO No. 004-2024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</si>
</sst>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&quot;$&quot;* #,##0.00_-;\-&quot;$&quot;* #,##0.00_-;_-&quot;$&quot;* &quot;-&quot;??_-;_-@_-"/>
    <numFmt numFmtId="165" formatCode="_ * #,##0.00_ ;_ * \-#,##0.00_ ;_ * &quot;-&quot;??_ ;_ @_ "/>
    <numFmt numFmtId="166" formatCode="_ * #,##0_ ;_ * \-#,##0_ ;_ * &quot;-&quot;??_ ;_ @_ "/>
    <numFmt numFmtId="167" formatCode="_ * #,##0.0_ ;_ * \-#,##0.0_ ;_ * &quot;-&quot;??_ ;_ @_ "/>
    <numFmt numFmtId="168" formatCode="#,##0,"/>
    <numFmt numFmtId="169" formatCode="_-&quot;$&quot;* #,##0_-;\-&quot;$&quot;* #,##0_-;_-&quot;$&quot;* &quot;-&quot;??_-;_-@_-"/>
    <numFmt numFmtId="170" formatCode="_ * #,##0.000_ ;_ * \-#,##0.000_ ;_ * &quot;-&quot;??_ ;_ @_ 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3"/>
      <color rgb="FF000000"/>
      <name val="Cambria"/>
      <family val="1"/>
      <scheme val="major"/>
    </font>
    <font>
      <b/>
      <sz val="13"/>
      <color theme="1"/>
      <name val="Cambria"/>
      <family val="1"/>
      <scheme val="major"/>
    </font>
    <font>
      <sz val="13"/>
      <color theme="1"/>
      <name val="Cambria"/>
      <family val="1"/>
      <scheme val="major"/>
    </font>
    <font>
      <b/>
      <sz val="13"/>
      <name val="Cambria"/>
      <family val="1"/>
      <scheme val="major"/>
    </font>
    <font>
      <sz val="13"/>
      <name val="Cambria"/>
      <family val="1"/>
      <scheme val="major"/>
    </font>
    <font>
      <b/>
      <sz val="13"/>
      <color rgb="FF000000"/>
      <name val="Cambria"/>
      <family val="1"/>
      <scheme val="major"/>
    </font>
    <font>
      <sz val="13"/>
      <color indexed="8"/>
      <name val="Cambria"/>
      <family val="1"/>
      <scheme val="major"/>
    </font>
    <font>
      <b/>
      <sz val="9"/>
      <name val="Arial"/>
      <family val="2"/>
    </font>
    <font>
      <sz val="11"/>
      <name val="Cambria"/>
      <family val="1"/>
      <scheme val="major"/>
    </font>
    <font>
      <sz val="10"/>
      <name val="Arial"/>
      <family val="2"/>
    </font>
    <font>
      <b/>
      <sz val="13"/>
      <name val="Times New Roman"/>
      <family val="1"/>
    </font>
    <font>
      <sz val="13"/>
      <name val="Times New Roman"/>
      <family val="1"/>
    </font>
    <font>
      <sz val="13"/>
      <color theme="1"/>
      <name val="Cambria"/>
      <family val="1"/>
    </font>
    <font>
      <sz val="12"/>
      <name val="Arial"/>
      <family val="2"/>
    </font>
    <font>
      <b/>
      <sz val="13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4" fillId="0" borderId="0"/>
    <xf numFmtId="165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18" fillId="0" borderId="0" applyFont="0" applyFill="0" applyBorder="0" applyAlignment="0" applyProtection="0"/>
    <xf numFmtId="0" fontId="2" fillId="0" borderId="0"/>
    <xf numFmtId="0" fontId="2" fillId="0" borderId="0"/>
    <xf numFmtId="9" fontId="6" fillId="0" borderId="0" applyFont="0" applyFill="0" applyBorder="0" applyAlignment="0" applyProtection="0"/>
    <xf numFmtId="0" fontId="1" fillId="0" borderId="0"/>
  </cellStyleXfs>
  <cellXfs count="120">
    <xf numFmtId="0" fontId="0" fillId="0" borderId="0" xfId="0"/>
    <xf numFmtId="0" fontId="17" fillId="0" borderId="0" xfId="0" applyFont="1"/>
    <xf numFmtId="0" fontId="17" fillId="2" borderId="2" xfId="0" applyFont="1" applyFill="1" applyBorder="1"/>
    <xf numFmtId="0" fontId="19" fillId="2" borderId="0" xfId="9" applyFont="1" applyFill="1" applyAlignment="1">
      <alignment horizontal="left"/>
    </xf>
    <xf numFmtId="0" fontId="20" fillId="2" borderId="0" xfId="9" applyFont="1" applyFill="1"/>
    <xf numFmtId="0" fontId="19" fillId="2" borderId="0" xfId="9" applyFont="1" applyFill="1"/>
    <xf numFmtId="0" fontId="20" fillId="2" borderId="0" xfId="9" applyFont="1" applyFill="1" applyAlignment="1">
      <alignment wrapText="1"/>
    </xf>
    <xf numFmtId="0" fontId="19" fillId="2" borderId="0" xfId="9" applyFont="1" applyFill="1" applyAlignment="1">
      <alignment horizontal="left" vertical="center" wrapText="1"/>
    </xf>
    <xf numFmtId="0" fontId="20" fillId="0" borderId="0" xfId="0" applyFont="1"/>
    <xf numFmtId="0" fontId="19" fillId="0" borderId="0" xfId="0" applyFont="1"/>
    <xf numFmtId="0" fontId="19" fillId="2" borderId="0" xfId="9" applyFont="1" applyFill="1" applyAlignment="1">
      <alignment wrapText="1"/>
    </xf>
    <xf numFmtId="3" fontId="20" fillId="0" borderId="0" xfId="0" applyNumberFormat="1" applyFont="1"/>
    <xf numFmtId="3" fontId="0" fillId="0" borderId="0" xfId="0" applyNumberFormat="1"/>
    <xf numFmtId="169" fontId="19" fillId="0" borderId="0" xfId="14" applyNumberFormat="1" applyFont="1" applyBorder="1"/>
    <xf numFmtId="0" fontId="20" fillId="2" borderId="0" xfId="9" applyFont="1" applyFill="1" applyAlignment="1">
      <alignment horizontal="left" vertical="center" wrapText="1"/>
    </xf>
    <xf numFmtId="166" fontId="12" fillId="3" borderId="2" xfId="1" applyNumberFormat="1" applyFont="1" applyFill="1" applyBorder="1" applyAlignment="1" applyProtection="1"/>
    <xf numFmtId="0" fontId="8" fillId="2" borderId="6" xfId="0" applyFont="1" applyFill="1" applyBorder="1" applyAlignment="1">
      <alignment horizontal="center" vertical="center"/>
    </xf>
    <xf numFmtId="0" fontId="11" fillId="0" borderId="0" xfId="15" applyFont="1"/>
    <xf numFmtId="166" fontId="13" fillId="0" borderId="0" xfId="1" applyNumberFormat="1" applyFont="1" applyFill="1" applyAlignment="1"/>
    <xf numFmtId="0" fontId="12" fillId="3" borderId="8" xfId="15" applyFont="1" applyFill="1" applyBorder="1" applyAlignment="1">
      <alignment horizontal="center" wrapText="1"/>
    </xf>
    <xf numFmtId="166" fontId="12" fillId="3" borderId="11" xfId="1" applyNumberFormat="1" applyFont="1" applyFill="1" applyBorder="1" applyAlignment="1">
      <alignment horizontal="center" wrapText="1"/>
    </xf>
    <xf numFmtId="0" fontId="12" fillId="3" borderId="3" xfId="15" applyFont="1" applyFill="1" applyBorder="1" applyAlignment="1">
      <alignment horizontal="center" vertical="center" wrapText="1"/>
    </xf>
    <xf numFmtId="166" fontId="12" fillId="3" borderId="4" xfId="1" applyNumberFormat="1" applyFont="1" applyFill="1" applyBorder="1" applyAlignment="1"/>
    <xf numFmtId="166" fontId="10" fillId="3" borderId="4" xfId="1" applyNumberFormat="1" applyFont="1" applyFill="1" applyBorder="1" applyAlignment="1"/>
    <xf numFmtId="166" fontId="10" fillId="3" borderId="13" xfId="1" applyNumberFormat="1" applyFont="1" applyFill="1" applyBorder="1" applyAlignment="1"/>
    <xf numFmtId="0" fontId="12" fillId="3" borderId="1" xfId="15" applyFont="1" applyFill="1" applyBorder="1" applyAlignment="1">
      <alignment horizontal="left"/>
    </xf>
    <xf numFmtId="166" fontId="12" fillId="3" borderId="14" xfId="1" applyNumberFormat="1" applyFont="1" applyFill="1" applyBorder="1" applyAlignment="1" applyProtection="1"/>
    <xf numFmtId="3" fontId="9" fillId="0" borderId="1" xfId="15" applyNumberFormat="1" applyFont="1" applyBorder="1" applyAlignment="1">
      <alignment horizontal="left" wrapText="1" readingOrder="1"/>
    </xf>
    <xf numFmtId="166" fontId="9" fillId="0" borderId="2" xfId="1" applyNumberFormat="1" applyFont="1" applyFill="1" applyBorder="1" applyAlignment="1">
      <alignment wrapText="1"/>
    </xf>
    <xf numFmtId="3" fontId="14" fillId="0" borderId="1" xfId="15" applyNumberFormat="1" applyFont="1" applyBorder="1" applyAlignment="1">
      <alignment horizontal="left" wrapText="1" readingOrder="1"/>
    </xf>
    <xf numFmtId="3" fontId="14" fillId="3" borderId="1" xfId="15" applyNumberFormat="1" applyFont="1" applyFill="1" applyBorder="1" applyAlignment="1">
      <alignment vertical="center" wrapText="1" readingOrder="1"/>
    </xf>
    <xf numFmtId="166" fontId="14" fillId="3" borderId="2" xfId="1" applyNumberFormat="1" applyFont="1" applyFill="1" applyBorder="1" applyAlignment="1">
      <alignment vertical="center" wrapText="1"/>
    </xf>
    <xf numFmtId="166" fontId="14" fillId="3" borderId="14" xfId="1" applyNumberFormat="1" applyFont="1" applyFill="1" applyBorder="1" applyAlignment="1">
      <alignment vertical="center" wrapText="1"/>
    </xf>
    <xf numFmtId="3" fontId="14" fillId="3" borderId="1" xfId="15" applyNumberFormat="1" applyFont="1" applyFill="1" applyBorder="1" applyAlignment="1">
      <alignment horizontal="left" wrapText="1" readingOrder="1"/>
    </xf>
    <xf numFmtId="166" fontId="14" fillId="3" borderId="2" xfId="1" applyNumberFormat="1" applyFont="1" applyFill="1" applyBorder="1" applyAlignment="1">
      <alignment wrapText="1"/>
    </xf>
    <xf numFmtId="166" fontId="14" fillId="3" borderId="14" xfId="1" applyNumberFormat="1" applyFont="1" applyFill="1" applyBorder="1" applyAlignment="1">
      <alignment wrapText="1"/>
    </xf>
    <xf numFmtId="166" fontId="14" fillId="0" borderId="2" xfId="1" applyNumberFormat="1" applyFont="1" applyFill="1" applyBorder="1" applyAlignment="1">
      <alignment wrapText="1"/>
    </xf>
    <xf numFmtId="166" fontId="14" fillId="0" borderId="14" xfId="1" applyNumberFormat="1" applyFont="1" applyFill="1" applyBorder="1" applyAlignment="1">
      <alignment wrapText="1"/>
    </xf>
    <xf numFmtId="0" fontId="12" fillId="3" borderId="1" xfId="15" applyFont="1" applyFill="1" applyBorder="1" applyAlignment="1">
      <alignment horizontal="center" vertical="center" wrapText="1"/>
    </xf>
    <xf numFmtId="166" fontId="12" fillId="3" borderId="2" xfId="1" applyNumberFormat="1" applyFont="1" applyFill="1" applyBorder="1" applyAlignment="1"/>
    <xf numFmtId="0" fontId="13" fillId="0" borderId="1" xfId="15" applyFont="1" applyBorder="1"/>
    <xf numFmtId="0" fontId="12" fillId="3" borderId="1" xfId="15" applyFont="1" applyFill="1" applyBorder="1"/>
    <xf numFmtId="0" fontId="22" fillId="0" borderId="3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166" fontId="23" fillId="3" borderId="15" xfId="1" applyNumberFormat="1" applyFont="1" applyFill="1" applyBorder="1" applyAlignment="1" applyProtection="1"/>
    <xf numFmtId="168" fontId="12" fillId="3" borderId="10" xfId="15" applyNumberFormat="1" applyFont="1" applyFill="1" applyBorder="1" applyAlignment="1">
      <alignment horizontal="left"/>
    </xf>
    <xf numFmtId="0" fontId="13" fillId="0" borderId="0" xfId="15" applyFont="1"/>
    <xf numFmtId="166" fontId="11" fillId="0" borderId="0" xfId="15" applyNumberFormat="1" applyFont="1"/>
    <xf numFmtId="166" fontId="11" fillId="0" borderId="0" xfId="1" applyNumberFormat="1" applyFont="1" applyAlignment="1"/>
    <xf numFmtId="166" fontId="0" fillId="0" borderId="0" xfId="0" applyNumberFormat="1"/>
    <xf numFmtId="166" fontId="23" fillId="3" borderId="11" xfId="1" applyNumberFormat="1" applyFont="1" applyFill="1" applyBorder="1" applyAlignment="1" applyProtection="1"/>
    <xf numFmtId="166" fontId="9" fillId="0" borderId="14" xfId="1" applyNumberFormat="1" applyFont="1" applyFill="1" applyBorder="1" applyAlignment="1">
      <alignment wrapText="1"/>
    </xf>
    <xf numFmtId="166" fontId="12" fillId="3" borderId="14" xfId="1" applyNumberFormat="1" applyFont="1" applyFill="1" applyBorder="1" applyAlignment="1"/>
    <xf numFmtId="166" fontId="23" fillId="3" borderId="16" xfId="1" applyNumberFormat="1" applyFont="1" applyFill="1" applyBorder="1" applyAlignment="1" applyProtection="1"/>
    <xf numFmtId="166" fontId="23" fillId="3" borderId="17" xfId="1" applyNumberFormat="1" applyFont="1" applyFill="1" applyBorder="1" applyAlignment="1" applyProtection="1"/>
    <xf numFmtId="0" fontId="12" fillId="3" borderId="11" xfId="15" applyFont="1" applyFill="1" applyBorder="1" applyAlignment="1">
      <alignment horizontal="center" vertical="center"/>
    </xf>
    <xf numFmtId="166" fontId="12" fillId="3" borderId="8" xfId="1" applyNumberFormat="1" applyFont="1" applyFill="1" applyBorder="1" applyAlignment="1">
      <alignment horizontal="center" vertical="center" wrapText="1"/>
    </xf>
    <xf numFmtId="165" fontId="11" fillId="0" borderId="0" xfId="1" applyFont="1" applyAlignment="1"/>
    <xf numFmtId="3" fontId="16" fillId="2" borderId="21" xfId="0" applyNumberFormat="1" applyFont="1" applyFill="1" applyBorder="1" applyAlignment="1">
      <alignment horizontal="center" vertical="center"/>
    </xf>
    <xf numFmtId="3" fontId="16" fillId="2" borderId="14" xfId="0" applyNumberFormat="1" applyFont="1" applyFill="1" applyBorder="1" applyAlignment="1">
      <alignment horizontal="center" vertical="center"/>
    </xf>
    <xf numFmtId="0" fontId="13" fillId="0" borderId="22" xfId="15" applyFont="1" applyBorder="1"/>
    <xf numFmtId="3" fontId="13" fillId="0" borderId="23" xfId="15" applyNumberFormat="1" applyFont="1" applyBorder="1"/>
    <xf numFmtId="166" fontId="13" fillId="0" borderId="23" xfId="1" applyNumberFormat="1" applyFont="1" applyFill="1" applyBorder="1" applyAlignment="1"/>
    <xf numFmtId="3" fontId="11" fillId="0" borderId="24" xfId="15" applyNumberFormat="1" applyFont="1" applyBorder="1"/>
    <xf numFmtId="0" fontId="8" fillId="2" borderId="18" xfId="0" applyFont="1" applyFill="1" applyBorder="1" applyAlignment="1">
      <alignment horizontal="center" vertical="center"/>
    </xf>
    <xf numFmtId="0" fontId="24" fillId="0" borderId="0" xfId="3" applyFont="1"/>
    <xf numFmtId="0" fontId="24" fillId="2" borderId="2" xfId="3" applyFont="1" applyFill="1" applyBorder="1"/>
    <xf numFmtId="0" fontId="23" fillId="4" borderId="2" xfId="3" applyFont="1" applyFill="1" applyBorder="1" applyAlignment="1">
      <alignment horizontal="center" vertical="center" wrapText="1"/>
    </xf>
    <xf numFmtId="0" fontId="23" fillId="3" borderId="2" xfId="3" applyFont="1" applyFill="1" applyBorder="1" applyAlignment="1">
      <alignment horizontal="center" vertical="center" wrapText="1"/>
    </xf>
    <xf numFmtId="0" fontId="26" fillId="0" borderId="0" xfId="3" applyFont="1" applyAlignment="1">
      <alignment horizontal="center" vertical="center" wrapText="1"/>
    </xf>
    <xf numFmtId="167" fontId="26" fillId="4" borderId="2" xfId="1" applyNumberFormat="1" applyFont="1" applyFill="1" applyBorder="1" applyAlignment="1">
      <alignment horizontal="center" vertical="center" wrapText="1"/>
    </xf>
    <xf numFmtId="167" fontId="23" fillId="3" borderId="2" xfId="1" applyNumberFormat="1" applyFont="1" applyFill="1" applyBorder="1" applyAlignment="1" applyProtection="1">
      <alignment horizontal="center" vertical="center" wrapText="1"/>
    </xf>
    <xf numFmtId="166" fontId="23" fillId="3" borderId="2" xfId="1" applyNumberFormat="1" applyFont="1" applyFill="1" applyBorder="1" applyAlignment="1" applyProtection="1">
      <alignment vertical="center" wrapText="1"/>
    </xf>
    <xf numFmtId="167" fontId="26" fillId="0" borderId="0" xfId="1" applyNumberFormat="1" applyFont="1" applyFill="1" applyAlignment="1">
      <alignment horizontal="center" vertical="center" wrapText="1"/>
    </xf>
    <xf numFmtId="167" fontId="26" fillId="0" borderId="0" xfId="1" applyNumberFormat="1" applyFont="1" applyAlignment="1">
      <alignment horizontal="center" vertical="center" wrapText="1"/>
    </xf>
    <xf numFmtId="0" fontId="25" fillId="4" borderId="2" xfId="3" applyFont="1" applyFill="1" applyBorder="1" applyAlignment="1">
      <alignment horizontal="center"/>
    </xf>
    <xf numFmtId="0" fontId="25" fillId="3" borderId="2" xfId="3" applyFont="1" applyFill="1" applyBorder="1" applyAlignment="1">
      <alignment horizontal="center"/>
    </xf>
    <xf numFmtId="166" fontId="25" fillId="3" borderId="2" xfId="1" applyNumberFormat="1" applyFont="1" applyFill="1" applyBorder="1" applyAlignment="1" applyProtection="1"/>
    <xf numFmtId="0" fontId="24" fillId="0" borderId="2" xfId="3" quotePrefix="1" applyFont="1" applyBorder="1"/>
    <xf numFmtId="166" fontId="24" fillId="0" borderId="2" xfId="1" applyNumberFormat="1" applyFont="1" applyFill="1" applyBorder="1" applyProtection="1"/>
    <xf numFmtId="166" fontId="24" fillId="2" borderId="2" xfId="1" applyNumberFormat="1" applyFont="1" applyFill="1" applyBorder="1" applyAlignment="1" applyProtection="1"/>
    <xf numFmtId="166" fontId="24" fillId="0" borderId="0" xfId="3" applyNumberFormat="1" applyFont="1"/>
    <xf numFmtId="166" fontId="24" fillId="2" borderId="2" xfId="1" applyNumberFormat="1" applyFont="1" applyFill="1" applyBorder="1" applyProtection="1"/>
    <xf numFmtId="166" fontId="25" fillId="3" borderId="2" xfId="1" applyNumberFormat="1" applyFont="1" applyFill="1" applyBorder="1" applyProtection="1"/>
    <xf numFmtId="0" fontId="24" fillId="2" borderId="2" xfId="3" applyFont="1" applyFill="1" applyBorder="1" applyAlignment="1">
      <alignment vertical="center" wrapText="1"/>
    </xf>
    <xf numFmtId="0" fontId="24" fillId="0" borderId="2" xfId="3" applyFont="1" applyBorder="1" applyAlignment="1">
      <alignment vertical="center" wrapText="1"/>
    </xf>
    <xf numFmtId="0" fontId="24" fillId="0" borderId="2" xfId="3" applyFont="1" applyBorder="1"/>
    <xf numFmtId="0" fontId="25" fillId="3" borderId="2" xfId="3" applyFont="1" applyFill="1" applyBorder="1" applyAlignment="1">
      <alignment horizontal="left"/>
    </xf>
    <xf numFmtId="166" fontId="24" fillId="0" borderId="0" xfId="1" applyNumberFormat="1" applyFont="1" applyFill="1" applyBorder="1"/>
    <xf numFmtId="9" fontId="24" fillId="0" borderId="0" xfId="17" applyFont="1" applyFill="1" applyBorder="1"/>
    <xf numFmtId="166" fontId="25" fillId="0" borderId="0" xfId="1" applyNumberFormat="1" applyFont="1" applyFill="1" applyBorder="1" applyAlignment="1" applyProtection="1"/>
    <xf numFmtId="166" fontId="24" fillId="0" borderId="0" xfId="17" applyNumberFormat="1" applyFont="1" applyFill="1" applyBorder="1"/>
    <xf numFmtId="166" fontId="24" fillId="0" borderId="0" xfId="1" applyNumberFormat="1" applyFont="1" applyFill="1"/>
    <xf numFmtId="9" fontId="24" fillId="0" borderId="0" xfId="17" applyFont="1" applyFill="1"/>
    <xf numFmtId="165" fontId="24" fillId="0" borderId="0" xfId="1" applyFont="1" applyFill="1"/>
    <xf numFmtId="166" fontId="24" fillId="0" borderId="0" xfId="1" applyNumberFormat="1" applyFont="1"/>
    <xf numFmtId="0" fontId="12" fillId="3" borderId="7" xfId="15" applyFont="1" applyFill="1" applyBorder="1" applyAlignment="1">
      <alignment horizontal="center" vertical="center" wrapText="1"/>
    </xf>
    <xf numFmtId="0" fontId="12" fillId="3" borderId="10" xfId="15" applyFont="1" applyFill="1" applyBorder="1" applyAlignment="1">
      <alignment horizontal="center" vertical="center" wrapText="1"/>
    </xf>
    <xf numFmtId="0" fontId="21" fillId="0" borderId="25" xfId="0" applyFont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38" fontId="7" fillId="0" borderId="0" xfId="4" applyNumberFormat="1" applyFont="1" applyAlignment="1">
      <alignment horizontal="center"/>
    </xf>
    <xf numFmtId="166" fontId="12" fillId="3" borderId="9" xfId="1" applyNumberFormat="1" applyFont="1" applyFill="1" applyBorder="1" applyAlignment="1">
      <alignment horizontal="center" vertical="center" wrapText="1"/>
    </xf>
    <xf numFmtId="166" fontId="12" fillId="3" borderId="12" xfId="1" applyNumberFormat="1" applyFont="1" applyFill="1" applyBorder="1" applyAlignment="1">
      <alignment horizontal="center" vertical="center" wrapText="1"/>
    </xf>
    <xf numFmtId="3" fontId="16" fillId="0" borderId="20" xfId="0" applyNumberFormat="1" applyFont="1" applyBorder="1" applyAlignment="1">
      <alignment horizontal="center"/>
    </xf>
    <xf numFmtId="3" fontId="16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center" vertical="center" wrapText="1"/>
    </xf>
    <xf numFmtId="3" fontId="16" fillId="2" borderId="27" xfId="0" applyNumberFormat="1" applyFont="1" applyFill="1" applyBorder="1" applyAlignment="1">
      <alignment horizontal="center" vertical="center" wrapText="1"/>
    </xf>
    <xf numFmtId="3" fontId="16" fillId="2" borderId="13" xfId="0" applyNumberFormat="1" applyFont="1" applyFill="1" applyBorder="1" applyAlignment="1">
      <alignment horizontal="center" vertical="center" wrapText="1"/>
    </xf>
    <xf numFmtId="3" fontId="16" fillId="0" borderId="2" xfId="0" applyNumberFormat="1" applyFont="1" applyBorder="1" applyAlignment="1">
      <alignment horizontal="center"/>
    </xf>
    <xf numFmtId="3" fontId="16" fillId="2" borderId="2" xfId="0" applyNumberFormat="1" applyFont="1" applyFill="1" applyBorder="1" applyAlignment="1">
      <alignment horizontal="center" vertical="center"/>
    </xf>
    <xf numFmtId="38" fontId="7" fillId="0" borderId="5" xfId="4" applyNumberFormat="1" applyFont="1" applyBorder="1" applyAlignment="1">
      <alignment horizontal="center"/>
    </xf>
    <xf numFmtId="38" fontId="7" fillId="0" borderId="28" xfId="4" applyNumberFormat="1" applyFont="1" applyBorder="1" applyAlignment="1">
      <alignment horizontal="center"/>
    </xf>
    <xf numFmtId="38" fontId="7" fillId="0" borderId="29" xfId="4" applyNumberFormat="1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166" fontId="11" fillId="0" borderId="0" xfId="1" applyNumberFormat="1" applyFont="1"/>
    <xf numFmtId="170" fontId="24" fillId="0" borderId="0" xfId="1" applyNumberFormat="1" applyFont="1" applyFill="1" applyBorder="1"/>
  </cellXfs>
  <cellStyles count="19">
    <cellStyle name="Millares" xfId="1" builtinId="3"/>
    <cellStyle name="Millares 2" xfId="2" xr:uid="{00000000-0005-0000-0000-000001000000}"/>
    <cellStyle name="Millares 2 2" xfId="10" xr:uid="{00000000-0005-0000-0000-000002000000}"/>
    <cellStyle name="Moneda" xfId="14" builtinId="4"/>
    <cellStyle name="Normal" xfId="0" builtinId="0"/>
    <cellStyle name="Normal 2" xfId="3" xr:uid="{00000000-0005-0000-0000-000005000000}"/>
    <cellStyle name="Normal 2 2" xfId="4" xr:uid="{00000000-0005-0000-0000-000006000000}"/>
    <cellStyle name="Normal 2 2 2" xfId="5" xr:uid="{00000000-0005-0000-0000-000007000000}"/>
    <cellStyle name="Normal 3" xfId="6" xr:uid="{00000000-0005-0000-0000-000008000000}"/>
    <cellStyle name="Normal 3 2" xfId="9" xr:uid="{00000000-0005-0000-0000-000009000000}"/>
    <cellStyle name="Normal 3 2 2" xfId="12" xr:uid="{00000000-0005-0000-0000-00000A000000}"/>
    <cellStyle name="Normal 3 2 2 2" xfId="16" xr:uid="{00000000-0005-0000-0000-00000B000000}"/>
    <cellStyle name="Normal 3 2 2 3" xfId="18" xr:uid="{1797161C-EC36-4A9D-8091-2C0B7A5AAB48}"/>
    <cellStyle name="Normal 3 2 3" xfId="15" xr:uid="{00000000-0005-0000-0000-00000C000000}"/>
    <cellStyle name="Normal 3 3" xfId="7" xr:uid="{00000000-0005-0000-0000-00000D000000}"/>
    <cellStyle name="Normal 3 3 2" xfId="13" xr:uid="{00000000-0005-0000-0000-00000E000000}"/>
    <cellStyle name="Normal 3 4" xfId="11" xr:uid="{00000000-0005-0000-0000-00000F000000}"/>
    <cellStyle name="Normal 5 2" xfId="8" xr:uid="{00000000-0005-0000-0000-000010000000}"/>
    <cellStyle name="Porcentaje 2" xfId="17" xr:uid="{00000000-0005-0000-0000-000011000000}"/>
  </cellStyles>
  <dxfs count="2"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357717</xdr:colOff>
      <xdr:row>0</xdr:row>
      <xdr:rowOff>68791</xdr:rowOff>
    </xdr:from>
    <xdr:to>
      <xdr:col>1</xdr:col>
      <xdr:colOff>2894746</xdr:colOff>
      <xdr:row>4</xdr:row>
      <xdr:rowOff>87842</xdr:rowOff>
    </xdr:to>
    <xdr:pic>
      <xdr:nvPicPr>
        <xdr:cNvPr id="2" name="Imagen 2" descr="C:\Users\mmerchan\Desktop\COORDPRESUPUESTO2017\VARIOS\LOGOS FNC\LOGO FOND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717" y="68791"/>
          <a:ext cx="2537029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195479</xdr:colOff>
      <xdr:row>0</xdr:row>
      <xdr:rowOff>1</xdr:rowOff>
    </xdr:from>
    <xdr:to>
      <xdr:col>1</xdr:col>
      <xdr:colOff>2465294</xdr:colOff>
      <xdr:row>3</xdr:row>
      <xdr:rowOff>202638</xdr:rowOff>
    </xdr:to>
    <xdr:pic>
      <xdr:nvPicPr>
        <xdr:cNvPr id="3" name="Imagen 2" descr="C:\Users\mmerchan\Desktop\COORDPRESUPUESTO2017\VARIOS\LOGOS FNC\LOGO FONDO.jpg">
          <a:extLst>
            <a:ext uri="{FF2B5EF4-FFF2-40B4-BE49-F238E27FC236}">
              <a16:creationId xmlns:a16="http://schemas.microsoft.com/office/drawing/2014/main" id="{88A72DFE-81D5-40B3-812A-8B2316282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479" y="1"/>
          <a:ext cx="2269815" cy="8637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9"/>
  <sheetViews>
    <sheetView tabSelected="1" zoomScale="90" zoomScaleNormal="90" zoomScaleSheetLayoutView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D17" sqref="D17"/>
    </sheetView>
  </sheetViews>
  <sheetFormatPr baseColWidth="10" defaultColWidth="11.42578125" defaultRowHeight="16.5" x14ac:dyDescent="0.25"/>
  <cols>
    <col min="1" max="1" width="2.5703125" style="17" hidden="1" customWidth="1"/>
    <col min="2" max="2" width="49.140625" style="17" customWidth="1"/>
    <col min="3" max="3" width="23.5703125" style="17" customWidth="1"/>
    <col min="4" max="5" width="23.5703125" style="49" customWidth="1"/>
    <col min="6" max="6" width="24.5703125" style="17" customWidth="1"/>
    <col min="7" max="7" width="11.42578125" style="17"/>
    <col min="8" max="8" width="22.85546875" style="118" bestFit="1" customWidth="1"/>
    <col min="9" max="9" width="17.28515625" style="17" bestFit="1" customWidth="1"/>
    <col min="10" max="10" width="16.42578125" style="17" bestFit="1" customWidth="1"/>
    <col min="11" max="234" width="11.42578125" style="17"/>
    <col min="235" max="235" width="70.140625" style="17" customWidth="1"/>
    <col min="236" max="236" width="26.140625" style="17" customWidth="1"/>
    <col min="237" max="253" width="0" style="17" hidden="1" customWidth="1"/>
    <col min="254" max="254" width="23.5703125" style="17" customWidth="1"/>
    <col min="255" max="255" width="12.140625" style="17" customWidth="1"/>
    <col min="256" max="257" width="11.42578125" style="17"/>
    <col min="258" max="258" width="12.28515625" style="17" bestFit="1" customWidth="1"/>
    <col min="259" max="490" width="11.42578125" style="17"/>
    <col min="491" max="491" width="70.140625" style="17" customWidth="1"/>
    <col min="492" max="492" width="26.140625" style="17" customWidth="1"/>
    <col min="493" max="509" width="0" style="17" hidden="1" customWidth="1"/>
    <col min="510" max="510" width="23.5703125" style="17" customWidth="1"/>
    <col min="511" max="511" width="12.140625" style="17" customWidth="1"/>
    <col min="512" max="513" width="11.42578125" style="17"/>
    <col min="514" max="514" width="12.28515625" style="17" bestFit="1" customWidth="1"/>
    <col min="515" max="746" width="11.42578125" style="17"/>
    <col min="747" max="747" width="70.140625" style="17" customWidth="1"/>
    <col min="748" max="748" width="26.140625" style="17" customWidth="1"/>
    <col min="749" max="765" width="0" style="17" hidden="1" customWidth="1"/>
    <col min="766" max="766" width="23.5703125" style="17" customWidth="1"/>
    <col min="767" max="767" width="12.140625" style="17" customWidth="1"/>
    <col min="768" max="769" width="11.42578125" style="17"/>
    <col min="770" max="770" width="12.28515625" style="17" bestFit="1" customWidth="1"/>
    <col min="771" max="1002" width="11.42578125" style="17"/>
    <col min="1003" max="1003" width="70.140625" style="17" customWidth="1"/>
    <col min="1004" max="1004" width="26.140625" style="17" customWidth="1"/>
    <col min="1005" max="1021" width="0" style="17" hidden="1" customWidth="1"/>
    <col min="1022" max="1022" width="23.5703125" style="17" customWidth="1"/>
    <col min="1023" max="1023" width="12.140625" style="17" customWidth="1"/>
    <col min="1024" max="1025" width="11.42578125" style="17"/>
    <col min="1026" max="1026" width="12.28515625" style="17" bestFit="1" customWidth="1"/>
    <col min="1027" max="1258" width="11.42578125" style="17"/>
    <col min="1259" max="1259" width="70.140625" style="17" customWidth="1"/>
    <col min="1260" max="1260" width="26.140625" style="17" customWidth="1"/>
    <col min="1261" max="1277" width="0" style="17" hidden="1" customWidth="1"/>
    <col min="1278" max="1278" width="23.5703125" style="17" customWidth="1"/>
    <col min="1279" max="1279" width="12.140625" style="17" customWidth="1"/>
    <col min="1280" max="1281" width="11.42578125" style="17"/>
    <col min="1282" max="1282" width="12.28515625" style="17" bestFit="1" customWidth="1"/>
    <col min="1283" max="1514" width="11.42578125" style="17"/>
    <col min="1515" max="1515" width="70.140625" style="17" customWidth="1"/>
    <col min="1516" max="1516" width="26.140625" style="17" customWidth="1"/>
    <col min="1517" max="1533" width="0" style="17" hidden="1" customWidth="1"/>
    <col min="1534" max="1534" width="23.5703125" style="17" customWidth="1"/>
    <col min="1535" max="1535" width="12.140625" style="17" customWidth="1"/>
    <col min="1536" max="1537" width="11.42578125" style="17"/>
    <col min="1538" max="1538" width="12.28515625" style="17" bestFit="1" customWidth="1"/>
    <col min="1539" max="1770" width="11.42578125" style="17"/>
    <col min="1771" max="1771" width="70.140625" style="17" customWidth="1"/>
    <col min="1772" max="1772" width="26.140625" style="17" customWidth="1"/>
    <col min="1773" max="1789" width="0" style="17" hidden="1" customWidth="1"/>
    <col min="1790" max="1790" width="23.5703125" style="17" customWidth="1"/>
    <col min="1791" max="1791" width="12.140625" style="17" customWidth="1"/>
    <col min="1792" max="1793" width="11.42578125" style="17"/>
    <col min="1794" max="1794" width="12.28515625" style="17" bestFit="1" customWidth="1"/>
    <col min="1795" max="2026" width="11.42578125" style="17"/>
    <col min="2027" max="2027" width="70.140625" style="17" customWidth="1"/>
    <col min="2028" max="2028" width="26.140625" style="17" customWidth="1"/>
    <col min="2029" max="2045" width="0" style="17" hidden="1" customWidth="1"/>
    <col min="2046" max="2046" width="23.5703125" style="17" customWidth="1"/>
    <col min="2047" max="2047" width="12.140625" style="17" customWidth="1"/>
    <col min="2048" max="2049" width="11.42578125" style="17"/>
    <col min="2050" max="2050" width="12.28515625" style="17" bestFit="1" customWidth="1"/>
    <col min="2051" max="2282" width="11.42578125" style="17"/>
    <col min="2283" max="2283" width="70.140625" style="17" customWidth="1"/>
    <col min="2284" max="2284" width="26.140625" style="17" customWidth="1"/>
    <col min="2285" max="2301" width="0" style="17" hidden="1" customWidth="1"/>
    <col min="2302" max="2302" width="23.5703125" style="17" customWidth="1"/>
    <col min="2303" max="2303" width="12.140625" style="17" customWidth="1"/>
    <col min="2304" max="2305" width="11.42578125" style="17"/>
    <col min="2306" max="2306" width="12.28515625" style="17" bestFit="1" customWidth="1"/>
    <col min="2307" max="2538" width="11.42578125" style="17"/>
    <col min="2539" max="2539" width="70.140625" style="17" customWidth="1"/>
    <col min="2540" max="2540" width="26.140625" style="17" customWidth="1"/>
    <col min="2541" max="2557" width="0" style="17" hidden="1" customWidth="1"/>
    <col min="2558" max="2558" width="23.5703125" style="17" customWidth="1"/>
    <col min="2559" max="2559" width="12.140625" style="17" customWidth="1"/>
    <col min="2560" max="2561" width="11.42578125" style="17"/>
    <col min="2562" max="2562" width="12.28515625" style="17" bestFit="1" customWidth="1"/>
    <col min="2563" max="2794" width="11.42578125" style="17"/>
    <col min="2795" max="2795" width="70.140625" style="17" customWidth="1"/>
    <col min="2796" max="2796" width="26.140625" style="17" customWidth="1"/>
    <col min="2797" max="2813" width="0" style="17" hidden="1" customWidth="1"/>
    <col min="2814" max="2814" width="23.5703125" style="17" customWidth="1"/>
    <col min="2815" max="2815" width="12.140625" style="17" customWidth="1"/>
    <col min="2816" max="2817" width="11.42578125" style="17"/>
    <col min="2818" max="2818" width="12.28515625" style="17" bestFit="1" customWidth="1"/>
    <col min="2819" max="3050" width="11.42578125" style="17"/>
    <col min="3051" max="3051" width="70.140625" style="17" customWidth="1"/>
    <col min="3052" max="3052" width="26.140625" style="17" customWidth="1"/>
    <col min="3053" max="3069" width="0" style="17" hidden="1" customWidth="1"/>
    <col min="3070" max="3070" width="23.5703125" style="17" customWidth="1"/>
    <col min="3071" max="3071" width="12.140625" style="17" customWidth="1"/>
    <col min="3072" max="3073" width="11.42578125" style="17"/>
    <col min="3074" max="3074" width="12.28515625" style="17" bestFit="1" customWidth="1"/>
    <col min="3075" max="3306" width="11.42578125" style="17"/>
    <col min="3307" max="3307" width="70.140625" style="17" customWidth="1"/>
    <col min="3308" max="3308" width="26.140625" style="17" customWidth="1"/>
    <col min="3309" max="3325" width="0" style="17" hidden="1" customWidth="1"/>
    <col min="3326" max="3326" width="23.5703125" style="17" customWidth="1"/>
    <col min="3327" max="3327" width="12.140625" style="17" customWidth="1"/>
    <col min="3328" max="3329" width="11.42578125" style="17"/>
    <col min="3330" max="3330" width="12.28515625" style="17" bestFit="1" customWidth="1"/>
    <col min="3331" max="3562" width="11.42578125" style="17"/>
    <col min="3563" max="3563" width="70.140625" style="17" customWidth="1"/>
    <col min="3564" max="3564" width="26.140625" style="17" customWidth="1"/>
    <col min="3565" max="3581" width="0" style="17" hidden="1" customWidth="1"/>
    <col min="3582" max="3582" width="23.5703125" style="17" customWidth="1"/>
    <col min="3583" max="3583" width="12.140625" style="17" customWidth="1"/>
    <col min="3584" max="3585" width="11.42578125" style="17"/>
    <col min="3586" max="3586" width="12.28515625" style="17" bestFit="1" customWidth="1"/>
    <col min="3587" max="3818" width="11.42578125" style="17"/>
    <col min="3819" max="3819" width="70.140625" style="17" customWidth="1"/>
    <col min="3820" max="3820" width="26.140625" style="17" customWidth="1"/>
    <col min="3821" max="3837" width="0" style="17" hidden="1" customWidth="1"/>
    <col min="3838" max="3838" width="23.5703125" style="17" customWidth="1"/>
    <col min="3839" max="3839" width="12.140625" style="17" customWidth="1"/>
    <col min="3840" max="3841" width="11.42578125" style="17"/>
    <col min="3842" max="3842" width="12.28515625" style="17" bestFit="1" customWidth="1"/>
    <col min="3843" max="4074" width="11.42578125" style="17"/>
    <col min="4075" max="4075" width="70.140625" style="17" customWidth="1"/>
    <col min="4076" max="4076" width="26.140625" style="17" customWidth="1"/>
    <col min="4077" max="4093" width="0" style="17" hidden="1" customWidth="1"/>
    <col min="4094" max="4094" width="23.5703125" style="17" customWidth="1"/>
    <col min="4095" max="4095" width="12.140625" style="17" customWidth="1"/>
    <col min="4096" max="4097" width="11.42578125" style="17"/>
    <col min="4098" max="4098" width="12.28515625" style="17" bestFit="1" customWidth="1"/>
    <col min="4099" max="4330" width="11.42578125" style="17"/>
    <col min="4331" max="4331" width="70.140625" style="17" customWidth="1"/>
    <col min="4332" max="4332" width="26.140625" style="17" customWidth="1"/>
    <col min="4333" max="4349" width="0" style="17" hidden="1" customWidth="1"/>
    <col min="4350" max="4350" width="23.5703125" style="17" customWidth="1"/>
    <col min="4351" max="4351" width="12.140625" style="17" customWidth="1"/>
    <col min="4352" max="4353" width="11.42578125" style="17"/>
    <col min="4354" max="4354" width="12.28515625" style="17" bestFit="1" customWidth="1"/>
    <col min="4355" max="4586" width="11.42578125" style="17"/>
    <col min="4587" max="4587" width="70.140625" style="17" customWidth="1"/>
    <col min="4588" max="4588" width="26.140625" style="17" customWidth="1"/>
    <col min="4589" max="4605" width="0" style="17" hidden="1" customWidth="1"/>
    <col min="4606" max="4606" width="23.5703125" style="17" customWidth="1"/>
    <col min="4607" max="4607" width="12.140625" style="17" customWidth="1"/>
    <col min="4608" max="4609" width="11.42578125" style="17"/>
    <col min="4610" max="4610" width="12.28515625" style="17" bestFit="1" customWidth="1"/>
    <col min="4611" max="4842" width="11.42578125" style="17"/>
    <col min="4843" max="4843" width="70.140625" style="17" customWidth="1"/>
    <col min="4844" max="4844" width="26.140625" style="17" customWidth="1"/>
    <col min="4845" max="4861" width="0" style="17" hidden="1" customWidth="1"/>
    <col min="4862" max="4862" width="23.5703125" style="17" customWidth="1"/>
    <col min="4863" max="4863" width="12.140625" style="17" customWidth="1"/>
    <col min="4864" max="4865" width="11.42578125" style="17"/>
    <col min="4866" max="4866" width="12.28515625" style="17" bestFit="1" customWidth="1"/>
    <col min="4867" max="5098" width="11.42578125" style="17"/>
    <col min="5099" max="5099" width="70.140625" style="17" customWidth="1"/>
    <col min="5100" max="5100" width="26.140625" style="17" customWidth="1"/>
    <col min="5101" max="5117" width="0" style="17" hidden="1" customWidth="1"/>
    <col min="5118" max="5118" width="23.5703125" style="17" customWidth="1"/>
    <col min="5119" max="5119" width="12.140625" style="17" customWidth="1"/>
    <col min="5120" max="5121" width="11.42578125" style="17"/>
    <col min="5122" max="5122" width="12.28515625" style="17" bestFit="1" customWidth="1"/>
    <col min="5123" max="5354" width="11.42578125" style="17"/>
    <col min="5355" max="5355" width="70.140625" style="17" customWidth="1"/>
    <col min="5356" max="5356" width="26.140625" style="17" customWidth="1"/>
    <col min="5357" max="5373" width="0" style="17" hidden="1" customWidth="1"/>
    <col min="5374" max="5374" width="23.5703125" style="17" customWidth="1"/>
    <col min="5375" max="5375" width="12.140625" style="17" customWidth="1"/>
    <col min="5376" max="5377" width="11.42578125" style="17"/>
    <col min="5378" max="5378" width="12.28515625" style="17" bestFit="1" customWidth="1"/>
    <col min="5379" max="5610" width="11.42578125" style="17"/>
    <col min="5611" max="5611" width="70.140625" style="17" customWidth="1"/>
    <col min="5612" max="5612" width="26.140625" style="17" customWidth="1"/>
    <col min="5613" max="5629" width="0" style="17" hidden="1" customWidth="1"/>
    <col min="5630" max="5630" width="23.5703125" style="17" customWidth="1"/>
    <col min="5631" max="5631" width="12.140625" style="17" customWidth="1"/>
    <col min="5632" max="5633" width="11.42578125" style="17"/>
    <col min="5634" max="5634" width="12.28515625" style="17" bestFit="1" customWidth="1"/>
    <col min="5635" max="5866" width="11.42578125" style="17"/>
    <col min="5867" max="5867" width="70.140625" style="17" customWidth="1"/>
    <col min="5868" max="5868" width="26.140625" style="17" customWidth="1"/>
    <col min="5869" max="5885" width="0" style="17" hidden="1" customWidth="1"/>
    <col min="5886" max="5886" width="23.5703125" style="17" customWidth="1"/>
    <col min="5887" max="5887" width="12.140625" style="17" customWidth="1"/>
    <col min="5888" max="5889" width="11.42578125" style="17"/>
    <col min="5890" max="5890" width="12.28515625" style="17" bestFit="1" customWidth="1"/>
    <col min="5891" max="6122" width="11.42578125" style="17"/>
    <col min="6123" max="6123" width="70.140625" style="17" customWidth="1"/>
    <col min="6124" max="6124" width="26.140625" style="17" customWidth="1"/>
    <col min="6125" max="6141" width="0" style="17" hidden="1" customWidth="1"/>
    <col min="6142" max="6142" width="23.5703125" style="17" customWidth="1"/>
    <col min="6143" max="6143" width="12.140625" style="17" customWidth="1"/>
    <col min="6144" max="6145" width="11.42578125" style="17"/>
    <col min="6146" max="6146" width="12.28515625" style="17" bestFit="1" customWidth="1"/>
    <col min="6147" max="6378" width="11.42578125" style="17"/>
    <col min="6379" max="6379" width="70.140625" style="17" customWidth="1"/>
    <col min="6380" max="6380" width="26.140625" style="17" customWidth="1"/>
    <col min="6381" max="6397" width="0" style="17" hidden="1" customWidth="1"/>
    <col min="6398" max="6398" width="23.5703125" style="17" customWidth="1"/>
    <col min="6399" max="6399" width="12.140625" style="17" customWidth="1"/>
    <col min="6400" max="6401" width="11.42578125" style="17"/>
    <col min="6402" max="6402" width="12.28515625" style="17" bestFit="1" customWidth="1"/>
    <col min="6403" max="6634" width="11.42578125" style="17"/>
    <col min="6635" max="6635" width="70.140625" style="17" customWidth="1"/>
    <col min="6636" max="6636" width="26.140625" style="17" customWidth="1"/>
    <col min="6637" max="6653" width="0" style="17" hidden="1" customWidth="1"/>
    <col min="6654" max="6654" width="23.5703125" style="17" customWidth="1"/>
    <col min="6655" max="6655" width="12.140625" style="17" customWidth="1"/>
    <col min="6656" max="6657" width="11.42578125" style="17"/>
    <col min="6658" max="6658" width="12.28515625" style="17" bestFit="1" customWidth="1"/>
    <col min="6659" max="6890" width="11.42578125" style="17"/>
    <col min="6891" max="6891" width="70.140625" style="17" customWidth="1"/>
    <col min="6892" max="6892" width="26.140625" style="17" customWidth="1"/>
    <col min="6893" max="6909" width="0" style="17" hidden="1" customWidth="1"/>
    <col min="6910" max="6910" width="23.5703125" style="17" customWidth="1"/>
    <col min="6911" max="6911" width="12.140625" style="17" customWidth="1"/>
    <col min="6912" max="6913" width="11.42578125" style="17"/>
    <col min="6914" max="6914" width="12.28515625" style="17" bestFit="1" customWidth="1"/>
    <col min="6915" max="7146" width="11.42578125" style="17"/>
    <col min="7147" max="7147" width="70.140625" style="17" customWidth="1"/>
    <col min="7148" max="7148" width="26.140625" style="17" customWidth="1"/>
    <col min="7149" max="7165" width="0" style="17" hidden="1" customWidth="1"/>
    <col min="7166" max="7166" width="23.5703125" style="17" customWidth="1"/>
    <col min="7167" max="7167" width="12.140625" style="17" customWidth="1"/>
    <col min="7168" max="7169" width="11.42578125" style="17"/>
    <col min="7170" max="7170" width="12.28515625" style="17" bestFit="1" customWidth="1"/>
    <col min="7171" max="7402" width="11.42578125" style="17"/>
    <col min="7403" max="7403" width="70.140625" style="17" customWidth="1"/>
    <col min="7404" max="7404" width="26.140625" style="17" customWidth="1"/>
    <col min="7405" max="7421" width="0" style="17" hidden="1" customWidth="1"/>
    <col min="7422" max="7422" width="23.5703125" style="17" customWidth="1"/>
    <col min="7423" max="7423" width="12.140625" style="17" customWidth="1"/>
    <col min="7424" max="7425" width="11.42578125" style="17"/>
    <col min="7426" max="7426" width="12.28515625" style="17" bestFit="1" customWidth="1"/>
    <col min="7427" max="7658" width="11.42578125" style="17"/>
    <col min="7659" max="7659" width="70.140625" style="17" customWidth="1"/>
    <col min="7660" max="7660" width="26.140625" style="17" customWidth="1"/>
    <col min="7661" max="7677" width="0" style="17" hidden="1" customWidth="1"/>
    <col min="7678" max="7678" width="23.5703125" style="17" customWidth="1"/>
    <col min="7679" max="7679" width="12.140625" style="17" customWidth="1"/>
    <col min="7680" max="7681" width="11.42578125" style="17"/>
    <col min="7682" max="7682" width="12.28515625" style="17" bestFit="1" customWidth="1"/>
    <col min="7683" max="7914" width="11.42578125" style="17"/>
    <col min="7915" max="7915" width="70.140625" style="17" customWidth="1"/>
    <col min="7916" max="7916" width="26.140625" style="17" customWidth="1"/>
    <col min="7917" max="7933" width="0" style="17" hidden="1" customWidth="1"/>
    <col min="7934" max="7934" width="23.5703125" style="17" customWidth="1"/>
    <col min="7935" max="7935" width="12.140625" style="17" customWidth="1"/>
    <col min="7936" max="7937" width="11.42578125" style="17"/>
    <col min="7938" max="7938" width="12.28515625" style="17" bestFit="1" customWidth="1"/>
    <col min="7939" max="8170" width="11.42578125" style="17"/>
    <col min="8171" max="8171" width="70.140625" style="17" customWidth="1"/>
    <col min="8172" max="8172" width="26.140625" style="17" customWidth="1"/>
    <col min="8173" max="8189" width="0" style="17" hidden="1" customWidth="1"/>
    <col min="8190" max="8190" width="23.5703125" style="17" customWidth="1"/>
    <col min="8191" max="8191" width="12.140625" style="17" customWidth="1"/>
    <col min="8192" max="8193" width="11.42578125" style="17"/>
    <col min="8194" max="8194" width="12.28515625" style="17" bestFit="1" customWidth="1"/>
    <col min="8195" max="8426" width="11.42578125" style="17"/>
    <col min="8427" max="8427" width="70.140625" style="17" customWidth="1"/>
    <col min="8428" max="8428" width="26.140625" style="17" customWidth="1"/>
    <col min="8429" max="8445" width="0" style="17" hidden="1" customWidth="1"/>
    <col min="8446" max="8446" width="23.5703125" style="17" customWidth="1"/>
    <col min="8447" max="8447" width="12.140625" style="17" customWidth="1"/>
    <col min="8448" max="8449" width="11.42578125" style="17"/>
    <col min="8450" max="8450" width="12.28515625" style="17" bestFit="1" customWidth="1"/>
    <col min="8451" max="8682" width="11.42578125" style="17"/>
    <col min="8683" max="8683" width="70.140625" style="17" customWidth="1"/>
    <col min="8684" max="8684" width="26.140625" style="17" customWidth="1"/>
    <col min="8685" max="8701" width="0" style="17" hidden="1" customWidth="1"/>
    <col min="8702" max="8702" width="23.5703125" style="17" customWidth="1"/>
    <col min="8703" max="8703" width="12.140625" style="17" customWidth="1"/>
    <col min="8704" max="8705" width="11.42578125" style="17"/>
    <col min="8706" max="8706" width="12.28515625" style="17" bestFit="1" customWidth="1"/>
    <col min="8707" max="8938" width="11.42578125" style="17"/>
    <col min="8939" max="8939" width="70.140625" style="17" customWidth="1"/>
    <col min="8940" max="8940" width="26.140625" style="17" customWidth="1"/>
    <col min="8941" max="8957" width="0" style="17" hidden="1" customWidth="1"/>
    <col min="8958" max="8958" width="23.5703125" style="17" customWidth="1"/>
    <col min="8959" max="8959" width="12.140625" style="17" customWidth="1"/>
    <col min="8960" max="8961" width="11.42578125" style="17"/>
    <col min="8962" max="8962" width="12.28515625" style="17" bestFit="1" customWidth="1"/>
    <col min="8963" max="9194" width="11.42578125" style="17"/>
    <col min="9195" max="9195" width="70.140625" style="17" customWidth="1"/>
    <col min="9196" max="9196" width="26.140625" style="17" customWidth="1"/>
    <col min="9197" max="9213" width="0" style="17" hidden="1" customWidth="1"/>
    <col min="9214" max="9214" width="23.5703125" style="17" customWidth="1"/>
    <col min="9215" max="9215" width="12.140625" style="17" customWidth="1"/>
    <col min="9216" max="9217" width="11.42578125" style="17"/>
    <col min="9218" max="9218" width="12.28515625" style="17" bestFit="1" customWidth="1"/>
    <col min="9219" max="9450" width="11.42578125" style="17"/>
    <col min="9451" max="9451" width="70.140625" style="17" customWidth="1"/>
    <col min="9452" max="9452" width="26.140625" style="17" customWidth="1"/>
    <col min="9453" max="9469" width="0" style="17" hidden="1" customWidth="1"/>
    <col min="9470" max="9470" width="23.5703125" style="17" customWidth="1"/>
    <col min="9471" max="9471" width="12.140625" style="17" customWidth="1"/>
    <col min="9472" max="9473" width="11.42578125" style="17"/>
    <col min="9474" max="9474" width="12.28515625" style="17" bestFit="1" customWidth="1"/>
    <col min="9475" max="9706" width="11.42578125" style="17"/>
    <col min="9707" max="9707" width="70.140625" style="17" customWidth="1"/>
    <col min="9708" max="9708" width="26.140625" style="17" customWidth="1"/>
    <col min="9709" max="9725" width="0" style="17" hidden="1" customWidth="1"/>
    <col min="9726" max="9726" width="23.5703125" style="17" customWidth="1"/>
    <col min="9727" max="9727" width="12.140625" style="17" customWidth="1"/>
    <col min="9728" max="9729" width="11.42578125" style="17"/>
    <col min="9730" max="9730" width="12.28515625" style="17" bestFit="1" customWidth="1"/>
    <col min="9731" max="9962" width="11.42578125" style="17"/>
    <col min="9963" max="9963" width="70.140625" style="17" customWidth="1"/>
    <col min="9964" max="9964" width="26.140625" style="17" customWidth="1"/>
    <col min="9965" max="9981" width="0" style="17" hidden="1" customWidth="1"/>
    <col min="9982" max="9982" width="23.5703125" style="17" customWidth="1"/>
    <col min="9983" max="9983" width="12.140625" style="17" customWidth="1"/>
    <col min="9984" max="9985" width="11.42578125" style="17"/>
    <col min="9986" max="9986" width="12.28515625" style="17" bestFit="1" customWidth="1"/>
    <col min="9987" max="10218" width="11.42578125" style="17"/>
    <col min="10219" max="10219" width="70.140625" style="17" customWidth="1"/>
    <col min="10220" max="10220" width="26.140625" style="17" customWidth="1"/>
    <col min="10221" max="10237" width="0" style="17" hidden="1" customWidth="1"/>
    <col min="10238" max="10238" width="23.5703125" style="17" customWidth="1"/>
    <col min="10239" max="10239" width="12.140625" style="17" customWidth="1"/>
    <col min="10240" max="10241" width="11.42578125" style="17"/>
    <col min="10242" max="10242" width="12.28515625" style="17" bestFit="1" customWidth="1"/>
    <col min="10243" max="10474" width="11.42578125" style="17"/>
    <col min="10475" max="10475" width="70.140625" style="17" customWidth="1"/>
    <col min="10476" max="10476" width="26.140625" style="17" customWidth="1"/>
    <col min="10477" max="10493" width="0" style="17" hidden="1" customWidth="1"/>
    <col min="10494" max="10494" width="23.5703125" style="17" customWidth="1"/>
    <col min="10495" max="10495" width="12.140625" style="17" customWidth="1"/>
    <col min="10496" max="10497" width="11.42578125" style="17"/>
    <col min="10498" max="10498" width="12.28515625" style="17" bestFit="1" customWidth="1"/>
    <col min="10499" max="10730" width="11.42578125" style="17"/>
    <col min="10731" max="10731" width="70.140625" style="17" customWidth="1"/>
    <col min="10732" max="10732" width="26.140625" style="17" customWidth="1"/>
    <col min="10733" max="10749" width="0" style="17" hidden="1" customWidth="1"/>
    <col min="10750" max="10750" width="23.5703125" style="17" customWidth="1"/>
    <col min="10751" max="10751" width="12.140625" style="17" customWidth="1"/>
    <col min="10752" max="10753" width="11.42578125" style="17"/>
    <col min="10754" max="10754" width="12.28515625" style="17" bestFit="1" customWidth="1"/>
    <col min="10755" max="10986" width="11.42578125" style="17"/>
    <col min="10987" max="10987" width="70.140625" style="17" customWidth="1"/>
    <col min="10988" max="10988" width="26.140625" style="17" customWidth="1"/>
    <col min="10989" max="11005" width="0" style="17" hidden="1" customWidth="1"/>
    <col min="11006" max="11006" width="23.5703125" style="17" customWidth="1"/>
    <col min="11007" max="11007" width="12.140625" style="17" customWidth="1"/>
    <col min="11008" max="11009" width="11.42578125" style="17"/>
    <col min="11010" max="11010" width="12.28515625" style="17" bestFit="1" customWidth="1"/>
    <col min="11011" max="11242" width="11.42578125" style="17"/>
    <col min="11243" max="11243" width="70.140625" style="17" customWidth="1"/>
    <col min="11244" max="11244" width="26.140625" style="17" customWidth="1"/>
    <col min="11245" max="11261" width="0" style="17" hidden="1" customWidth="1"/>
    <col min="11262" max="11262" width="23.5703125" style="17" customWidth="1"/>
    <col min="11263" max="11263" width="12.140625" style="17" customWidth="1"/>
    <col min="11264" max="11265" width="11.42578125" style="17"/>
    <col min="11266" max="11266" width="12.28515625" style="17" bestFit="1" customWidth="1"/>
    <col min="11267" max="11498" width="11.42578125" style="17"/>
    <col min="11499" max="11499" width="70.140625" style="17" customWidth="1"/>
    <col min="11500" max="11500" width="26.140625" style="17" customWidth="1"/>
    <col min="11501" max="11517" width="0" style="17" hidden="1" customWidth="1"/>
    <col min="11518" max="11518" width="23.5703125" style="17" customWidth="1"/>
    <col min="11519" max="11519" width="12.140625" style="17" customWidth="1"/>
    <col min="11520" max="11521" width="11.42578125" style="17"/>
    <col min="11522" max="11522" width="12.28515625" style="17" bestFit="1" customWidth="1"/>
    <col min="11523" max="11754" width="11.42578125" style="17"/>
    <col min="11755" max="11755" width="70.140625" style="17" customWidth="1"/>
    <col min="11756" max="11756" width="26.140625" style="17" customWidth="1"/>
    <col min="11757" max="11773" width="0" style="17" hidden="1" customWidth="1"/>
    <col min="11774" max="11774" width="23.5703125" style="17" customWidth="1"/>
    <col min="11775" max="11775" width="12.140625" style="17" customWidth="1"/>
    <col min="11776" max="11777" width="11.42578125" style="17"/>
    <col min="11778" max="11778" width="12.28515625" style="17" bestFit="1" customWidth="1"/>
    <col min="11779" max="12010" width="11.42578125" style="17"/>
    <col min="12011" max="12011" width="70.140625" style="17" customWidth="1"/>
    <col min="12012" max="12012" width="26.140625" style="17" customWidth="1"/>
    <col min="12013" max="12029" width="0" style="17" hidden="1" customWidth="1"/>
    <col min="12030" max="12030" width="23.5703125" style="17" customWidth="1"/>
    <col min="12031" max="12031" width="12.140625" style="17" customWidth="1"/>
    <col min="12032" max="12033" width="11.42578125" style="17"/>
    <col min="12034" max="12034" width="12.28515625" style="17" bestFit="1" customWidth="1"/>
    <col min="12035" max="12266" width="11.42578125" style="17"/>
    <col min="12267" max="12267" width="70.140625" style="17" customWidth="1"/>
    <col min="12268" max="12268" width="26.140625" style="17" customWidth="1"/>
    <col min="12269" max="12285" width="0" style="17" hidden="1" customWidth="1"/>
    <col min="12286" max="12286" width="23.5703125" style="17" customWidth="1"/>
    <col min="12287" max="12287" width="12.140625" style="17" customWidth="1"/>
    <col min="12288" max="12289" width="11.42578125" style="17"/>
    <col min="12290" max="12290" width="12.28515625" style="17" bestFit="1" customWidth="1"/>
    <col min="12291" max="12522" width="11.42578125" style="17"/>
    <col min="12523" max="12523" width="70.140625" style="17" customWidth="1"/>
    <col min="12524" max="12524" width="26.140625" style="17" customWidth="1"/>
    <col min="12525" max="12541" width="0" style="17" hidden="1" customWidth="1"/>
    <col min="12542" max="12542" width="23.5703125" style="17" customWidth="1"/>
    <col min="12543" max="12543" width="12.140625" style="17" customWidth="1"/>
    <col min="12544" max="12545" width="11.42578125" style="17"/>
    <col min="12546" max="12546" width="12.28515625" style="17" bestFit="1" customWidth="1"/>
    <col min="12547" max="12778" width="11.42578125" style="17"/>
    <col min="12779" max="12779" width="70.140625" style="17" customWidth="1"/>
    <col min="12780" max="12780" width="26.140625" style="17" customWidth="1"/>
    <col min="12781" max="12797" width="0" style="17" hidden="1" customWidth="1"/>
    <col min="12798" max="12798" width="23.5703125" style="17" customWidth="1"/>
    <col min="12799" max="12799" width="12.140625" style="17" customWidth="1"/>
    <col min="12800" max="12801" width="11.42578125" style="17"/>
    <col min="12802" max="12802" width="12.28515625" style="17" bestFit="1" customWidth="1"/>
    <col min="12803" max="13034" width="11.42578125" style="17"/>
    <col min="13035" max="13035" width="70.140625" style="17" customWidth="1"/>
    <col min="13036" max="13036" width="26.140625" style="17" customWidth="1"/>
    <col min="13037" max="13053" width="0" style="17" hidden="1" customWidth="1"/>
    <col min="13054" max="13054" width="23.5703125" style="17" customWidth="1"/>
    <col min="13055" max="13055" width="12.140625" style="17" customWidth="1"/>
    <col min="13056" max="13057" width="11.42578125" style="17"/>
    <col min="13058" max="13058" width="12.28515625" style="17" bestFit="1" customWidth="1"/>
    <col min="13059" max="13290" width="11.42578125" style="17"/>
    <col min="13291" max="13291" width="70.140625" style="17" customWidth="1"/>
    <col min="13292" max="13292" width="26.140625" style="17" customWidth="1"/>
    <col min="13293" max="13309" width="0" style="17" hidden="1" customWidth="1"/>
    <col min="13310" max="13310" width="23.5703125" style="17" customWidth="1"/>
    <col min="13311" max="13311" width="12.140625" style="17" customWidth="1"/>
    <col min="13312" max="13313" width="11.42578125" style="17"/>
    <col min="13314" max="13314" width="12.28515625" style="17" bestFit="1" customWidth="1"/>
    <col min="13315" max="13546" width="11.42578125" style="17"/>
    <col min="13547" max="13547" width="70.140625" style="17" customWidth="1"/>
    <col min="13548" max="13548" width="26.140625" style="17" customWidth="1"/>
    <col min="13549" max="13565" width="0" style="17" hidden="1" customWidth="1"/>
    <col min="13566" max="13566" width="23.5703125" style="17" customWidth="1"/>
    <col min="13567" max="13567" width="12.140625" style="17" customWidth="1"/>
    <col min="13568" max="13569" width="11.42578125" style="17"/>
    <col min="13570" max="13570" width="12.28515625" style="17" bestFit="1" customWidth="1"/>
    <col min="13571" max="13802" width="11.42578125" style="17"/>
    <col min="13803" max="13803" width="70.140625" style="17" customWidth="1"/>
    <col min="13804" max="13804" width="26.140625" style="17" customWidth="1"/>
    <col min="13805" max="13821" width="0" style="17" hidden="1" customWidth="1"/>
    <col min="13822" max="13822" width="23.5703125" style="17" customWidth="1"/>
    <col min="13823" max="13823" width="12.140625" style="17" customWidth="1"/>
    <col min="13824" max="13825" width="11.42578125" style="17"/>
    <col min="13826" max="13826" width="12.28515625" style="17" bestFit="1" customWidth="1"/>
    <col min="13827" max="14058" width="11.42578125" style="17"/>
    <col min="14059" max="14059" width="70.140625" style="17" customWidth="1"/>
    <col min="14060" max="14060" width="26.140625" style="17" customWidth="1"/>
    <col min="14061" max="14077" width="0" style="17" hidden="1" customWidth="1"/>
    <col min="14078" max="14078" width="23.5703125" style="17" customWidth="1"/>
    <col min="14079" max="14079" width="12.140625" style="17" customWidth="1"/>
    <col min="14080" max="14081" width="11.42578125" style="17"/>
    <col min="14082" max="14082" width="12.28515625" style="17" bestFit="1" customWidth="1"/>
    <col min="14083" max="14314" width="11.42578125" style="17"/>
    <col min="14315" max="14315" width="70.140625" style="17" customWidth="1"/>
    <col min="14316" max="14316" width="26.140625" style="17" customWidth="1"/>
    <col min="14317" max="14333" width="0" style="17" hidden="1" customWidth="1"/>
    <col min="14334" max="14334" width="23.5703125" style="17" customWidth="1"/>
    <col min="14335" max="14335" width="12.140625" style="17" customWidth="1"/>
    <col min="14336" max="14337" width="11.42578125" style="17"/>
    <col min="14338" max="14338" width="12.28515625" style="17" bestFit="1" customWidth="1"/>
    <col min="14339" max="14570" width="11.42578125" style="17"/>
    <col min="14571" max="14571" width="70.140625" style="17" customWidth="1"/>
    <col min="14572" max="14572" width="26.140625" style="17" customWidth="1"/>
    <col min="14573" max="14589" width="0" style="17" hidden="1" customWidth="1"/>
    <col min="14590" max="14590" width="23.5703125" style="17" customWidth="1"/>
    <col min="14591" max="14591" width="12.140625" style="17" customWidth="1"/>
    <col min="14592" max="14593" width="11.42578125" style="17"/>
    <col min="14594" max="14594" width="12.28515625" style="17" bestFit="1" customWidth="1"/>
    <col min="14595" max="14826" width="11.42578125" style="17"/>
    <col min="14827" max="14827" width="70.140625" style="17" customWidth="1"/>
    <col min="14828" max="14828" width="26.140625" style="17" customWidth="1"/>
    <col min="14829" max="14845" width="0" style="17" hidden="1" customWidth="1"/>
    <col min="14846" max="14846" width="23.5703125" style="17" customWidth="1"/>
    <col min="14847" max="14847" width="12.140625" style="17" customWidth="1"/>
    <col min="14848" max="14849" width="11.42578125" style="17"/>
    <col min="14850" max="14850" width="12.28515625" style="17" bestFit="1" customWidth="1"/>
    <col min="14851" max="15082" width="11.42578125" style="17"/>
    <col min="15083" max="15083" width="70.140625" style="17" customWidth="1"/>
    <col min="15084" max="15084" width="26.140625" style="17" customWidth="1"/>
    <col min="15085" max="15101" width="0" style="17" hidden="1" customWidth="1"/>
    <col min="15102" max="15102" width="23.5703125" style="17" customWidth="1"/>
    <col min="15103" max="15103" width="12.140625" style="17" customWidth="1"/>
    <col min="15104" max="15105" width="11.42578125" style="17"/>
    <col min="15106" max="15106" width="12.28515625" style="17" bestFit="1" customWidth="1"/>
    <col min="15107" max="15338" width="11.42578125" style="17"/>
    <col min="15339" max="15339" width="70.140625" style="17" customWidth="1"/>
    <col min="15340" max="15340" width="26.140625" style="17" customWidth="1"/>
    <col min="15341" max="15357" width="0" style="17" hidden="1" customWidth="1"/>
    <col min="15358" max="15358" width="23.5703125" style="17" customWidth="1"/>
    <col min="15359" max="15359" width="12.140625" style="17" customWidth="1"/>
    <col min="15360" max="15361" width="11.42578125" style="17"/>
    <col min="15362" max="15362" width="12.28515625" style="17" bestFit="1" customWidth="1"/>
    <col min="15363" max="15594" width="11.42578125" style="17"/>
    <col min="15595" max="15595" width="70.140625" style="17" customWidth="1"/>
    <col min="15596" max="15596" width="26.140625" style="17" customWidth="1"/>
    <col min="15597" max="15613" width="0" style="17" hidden="1" customWidth="1"/>
    <col min="15614" max="15614" width="23.5703125" style="17" customWidth="1"/>
    <col min="15615" max="15615" width="12.140625" style="17" customWidth="1"/>
    <col min="15616" max="15617" width="11.42578125" style="17"/>
    <col min="15618" max="15618" width="12.28515625" style="17" bestFit="1" customWidth="1"/>
    <col min="15619" max="15850" width="11.42578125" style="17"/>
    <col min="15851" max="15851" width="70.140625" style="17" customWidth="1"/>
    <col min="15852" max="15852" width="26.140625" style="17" customWidth="1"/>
    <col min="15853" max="15869" width="0" style="17" hidden="1" customWidth="1"/>
    <col min="15870" max="15870" width="23.5703125" style="17" customWidth="1"/>
    <col min="15871" max="15871" width="12.140625" style="17" customWidth="1"/>
    <col min="15872" max="15873" width="11.42578125" style="17"/>
    <col min="15874" max="15874" width="12.28515625" style="17" bestFit="1" customWidth="1"/>
    <col min="15875" max="16106" width="11.42578125" style="17"/>
    <col min="16107" max="16107" width="70.140625" style="17" customWidth="1"/>
    <col min="16108" max="16108" width="26.140625" style="17" customWidth="1"/>
    <col min="16109" max="16125" width="0" style="17" hidden="1" customWidth="1"/>
    <col min="16126" max="16126" width="23.5703125" style="17" customWidth="1"/>
    <col min="16127" max="16127" width="12.140625" style="17" customWidth="1"/>
    <col min="16128" max="16129" width="11.42578125" style="17"/>
    <col min="16130" max="16130" width="12.28515625" style="17" bestFit="1" customWidth="1"/>
    <col min="16131" max="16382" width="11.42578125" style="17"/>
    <col min="16383" max="16384" width="11.42578125" style="17" customWidth="1"/>
  </cols>
  <sheetData>
    <row r="1" spans="2:10" ht="17.45" customHeight="1" x14ac:dyDescent="0.25">
      <c r="B1" s="99"/>
      <c r="C1" s="105" t="s">
        <v>0</v>
      </c>
      <c r="D1" s="105"/>
      <c r="E1" s="105"/>
      <c r="F1" s="59" t="s">
        <v>1</v>
      </c>
    </row>
    <row r="2" spans="2:10" ht="17.45" customHeight="1" x14ac:dyDescent="0.25">
      <c r="B2" s="100"/>
      <c r="C2" s="106" t="s">
        <v>92</v>
      </c>
      <c r="D2" s="106"/>
      <c r="E2" s="106"/>
      <c r="F2" s="60" t="s">
        <v>2</v>
      </c>
    </row>
    <row r="3" spans="2:10" ht="17.45" customHeight="1" x14ac:dyDescent="0.25">
      <c r="B3" s="100"/>
      <c r="C3" s="107" t="s">
        <v>106</v>
      </c>
      <c r="D3" s="107"/>
      <c r="E3" s="107"/>
      <c r="F3" s="60" t="s">
        <v>3</v>
      </c>
    </row>
    <row r="4" spans="2:10" ht="17.45" customHeight="1" x14ac:dyDescent="0.25">
      <c r="B4" s="100"/>
      <c r="C4" s="106" t="s">
        <v>107</v>
      </c>
      <c r="D4" s="106"/>
      <c r="E4" s="106"/>
      <c r="F4" s="108" t="s">
        <v>4</v>
      </c>
    </row>
    <row r="5" spans="2:10" x14ac:dyDescent="0.25">
      <c r="B5" s="101"/>
      <c r="C5" s="102" t="s">
        <v>5</v>
      </c>
      <c r="D5" s="102"/>
      <c r="E5" s="102"/>
      <c r="F5" s="109"/>
    </row>
    <row r="6" spans="2:10" ht="17.25" thickBot="1" x14ac:dyDescent="0.3">
      <c r="B6" s="61" t="s">
        <v>6</v>
      </c>
      <c r="C6" s="62"/>
      <c r="D6" s="63"/>
      <c r="E6" s="63"/>
      <c r="F6" s="64"/>
    </row>
    <row r="7" spans="2:10" ht="33" customHeight="1" x14ac:dyDescent="0.25">
      <c r="B7" s="97" t="s">
        <v>7</v>
      </c>
      <c r="C7" s="19" t="s">
        <v>93</v>
      </c>
      <c r="D7" s="57" t="s">
        <v>95</v>
      </c>
      <c r="E7" s="57" t="s">
        <v>104</v>
      </c>
      <c r="F7" s="103" t="s">
        <v>8</v>
      </c>
    </row>
    <row r="8" spans="2:10" ht="33" customHeight="1" thickBot="1" x14ac:dyDescent="0.3">
      <c r="B8" s="98"/>
      <c r="C8" s="56" t="s">
        <v>94</v>
      </c>
      <c r="D8" s="20" t="s">
        <v>96</v>
      </c>
      <c r="E8" s="20" t="s">
        <v>105</v>
      </c>
      <c r="F8" s="104"/>
    </row>
    <row r="9" spans="2:10" ht="3" customHeight="1" x14ac:dyDescent="0.25">
      <c r="B9" s="21"/>
      <c r="C9" s="22"/>
      <c r="D9" s="23"/>
      <c r="E9" s="23"/>
      <c r="F9" s="24"/>
    </row>
    <row r="10" spans="2:10" x14ac:dyDescent="0.25">
      <c r="B10" s="25" t="s">
        <v>9</v>
      </c>
      <c r="C10" s="15">
        <f t="shared" ref="C10" si="0">SUM(C11:C13)</f>
        <v>24442260816</v>
      </c>
      <c r="D10" s="15">
        <f>SUM(D11:D13)</f>
        <v>168143124</v>
      </c>
      <c r="E10" s="15">
        <f>SUM(E11:E13)</f>
        <v>0</v>
      </c>
      <c r="F10" s="26">
        <f t="shared" ref="F10" si="1">SUM(F11:F13)</f>
        <v>24274117692</v>
      </c>
    </row>
    <row r="11" spans="2:10" x14ac:dyDescent="0.25">
      <c r="B11" s="27" t="s">
        <v>10</v>
      </c>
      <c r="C11" s="28">
        <v>21430687524</v>
      </c>
      <c r="D11" s="28">
        <v>0</v>
      </c>
      <c r="E11" s="28">
        <v>0</v>
      </c>
      <c r="F11" s="52">
        <f>+C11-D11+E11</f>
        <v>21430687524</v>
      </c>
    </row>
    <row r="12" spans="2:10" x14ac:dyDescent="0.25">
      <c r="B12" s="27" t="s">
        <v>11</v>
      </c>
      <c r="C12" s="28">
        <v>7200000</v>
      </c>
      <c r="D12" s="28">
        <v>0</v>
      </c>
      <c r="E12" s="28">
        <v>0</v>
      </c>
      <c r="F12" s="52">
        <f t="shared" ref="F12:F13" si="2">+C12-D12+E12</f>
        <v>7200000</v>
      </c>
    </row>
    <row r="13" spans="2:10" x14ac:dyDescent="0.25">
      <c r="B13" s="27" t="s">
        <v>12</v>
      </c>
      <c r="C13" s="28">
        <v>3004373292</v>
      </c>
      <c r="D13" s="28">
        <v>168143124</v>
      </c>
      <c r="E13" s="28">
        <v>0</v>
      </c>
      <c r="F13" s="52">
        <f t="shared" si="2"/>
        <v>2836230168</v>
      </c>
      <c r="I13" s="48"/>
      <c r="J13" s="48"/>
    </row>
    <row r="14" spans="2:10" ht="1.5" customHeight="1" x14ac:dyDescent="0.25">
      <c r="B14" s="29"/>
      <c r="C14" s="28"/>
      <c r="D14" s="28" t="s">
        <v>13</v>
      </c>
      <c r="E14" s="28" t="s">
        <v>13</v>
      </c>
      <c r="F14" s="52"/>
    </row>
    <row r="15" spans="2:10" x14ac:dyDescent="0.25">
      <c r="B15" s="30" t="s">
        <v>14</v>
      </c>
      <c r="C15" s="31">
        <f t="shared" ref="C15:F15" si="3">+C16</f>
        <v>80000000</v>
      </c>
      <c r="D15" s="31">
        <f>+D16</f>
        <v>0</v>
      </c>
      <c r="E15" s="31">
        <f>+E16</f>
        <v>0</v>
      </c>
      <c r="F15" s="32">
        <f t="shared" si="3"/>
        <v>80000000</v>
      </c>
    </row>
    <row r="16" spans="2:10" ht="19.5" customHeight="1" x14ac:dyDescent="0.25">
      <c r="B16" s="27" t="s">
        <v>15</v>
      </c>
      <c r="C16" s="28">
        <v>80000000</v>
      </c>
      <c r="D16" s="28">
        <v>0</v>
      </c>
      <c r="E16" s="28">
        <v>0</v>
      </c>
      <c r="F16" s="52">
        <f>+C16-D16+E16</f>
        <v>80000000</v>
      </c>
    </row>
    <row r="17" spans="2:9" ht="17.25" customHeight="1" x14ac:dyDescent="0.25">
      <c r="B17" s="33" t="s">
        <v>16</v>
      </c>
      <c r="C17" s="34">
        <f t="shared" ref="C17:E17" si="4">+C10+C15</f>
        <v>24522260816</v>
      </c>
      <c r="D17" s="34">
        <f t="shared" ref="D17" si="5">+D10+D15</f>
        <v>168143124</v>
      </c>
      <c r="E17" s="34">
        <f t="shared" si="4"/>
        <v>0</v>
      </c>
      <c r="F17" s="35">
        <f t="shared" ref="F17" si="6">+F10+F15</f>
        <v>24354117692</v>
      </c>
    </row>
    <row r="18" spans="2:9" x14ac:dyDescent="0.25">
      <c r="B18" s="29" t="s">
        <v>17</v>
      </c>
      <c r="C18" s="36"/>
      <c r="D18" s="36"/>
      <c r="E18" s="36"/>
      <c r="F18" s="37"/>
    </row>
    <row r="19" spans="2:9" x14ac:dyDescent="0.25">
      <c r="B19" s="38" t="s">
        <v>18</v>
      </c>
      <c r="C19" s="39">
        <f t="shared" ref="C19:E19" si="7">+C20+C33</f>
        <v>2647035700</v>
      </c>
      <c r="D19" s="39">
        <f t="shared" ref="D19" si="8">+D20+D33</f>
        <v>0</v>
      </c>
      <c r="E19" s="39">
        <f t="shared" si="7"/>
        <v>4340899.9999999702</v>
      </c>
      <c r="F19" s="53">
        <f>+F20+F33</f>
        <v>2651376600</v>
      </c>
    </row>
    <row r="20" spans="2:9" x14ac:dyDescent="0.25">
      <c r="B20" s="25" t="s">
        <v>19</v>
      </c>
      <c r="C20" s="15">
        <f t="shared" ref="C20:E20" si="9">SUM(C21:C32)</f>
        <v>1827068500</v>
      </c>
      <c r="D20" s="15">
        <f t="shared" ref="D20" si="10">SUM(D21:D32)</f>
        <v>0</v>
      </c>
      <c r="E20" s="15">
        <f t="shared" si="9"/>
        <v>3924100</v>
      </c>
      <c r="F20" s="26">
        <f>SUM(F21:F32)</f>
        <v>1830992600</v>
      </c>
    </row>
    <row r="21" spans="2:9" x14ac:dyDescent="0.25">
      <c r="B21" s="40" t="s">
        <v>20</v>
      </c>
      <c r="C21" s="28">
        <v>985539600</v>
      </c>
      <c r="D21" s="28">
        <v>0</v>
      </c>
      <c r="E21" s="28">
        <v>1772400</v>
      </c>
      <c r="F21" s="52">
        <f t="shared" ref="F21:F32" si="11">+C21-D21+E21</f>
        <v>987312000</v>
      </c>
      <c r="I21" s="48"/>
    </row>
    <row r="22" spans="2:9" x14ac:dyDescent="0.25">
      <c r="B22" s="40" t="s">
        <v>21</v>
      </c>
      <c r="C22" s="28">
        <v>11136000</v>
      </c>
      <c r="D22" s="28">
        <v>0</v>
      </c>
      <c r="E22" s="28">
        <v>528000</v>
      </c>
      <c r="F22" s="52">
        <f t="shared" si="11"/>
        <v>11664000</v>
      </c>
      <c r="I22" s="48"/>
    </row>
    <row r="23" spans="2:9" ht="17.25" customHeight="1" x14ac:dyDescent="0.25">
      <c r="B23" s="40" t="s">
        <v>22</v>
      </c>
      <c r="C23" s="28">
        <v>83056500</v>
      </c>
      <c r="D23" s="28">
        <v>0</v>
      </c>
      <c r="E23" s="28">
        <v>191500</v>
      </c>
      <c r="F23" s="52">
        <f t="shared" si="11"/>
        <v>83248000</v>
      </c>
      <c r="I23" s="48"/>
    </row>
    <row r="24" spans="2:9" ht="18" hidden="1" customHeight="1" x14ac:dyDescent="0.25">
      <c r="B24" s="40" t="s">
        <v>23</v>
      </c>
      <c r="C24" s="28">
        <v>0</v>
      </c>
      <c r="D24" s="28">
        <v>0</v>
      </c>
      <c r="E24" s="28">
        <v>0</v>
      </c>
      <c r="F24" s="52">
        <f t="shared" si="11"/>
        <v>0</v>
      </c>
      <c r="I24" s="48"/>
    </row>
    <row r="25" spans="2:9" x14ac:dyDescent="0.25">
      <c r="B25" s="40" t="s">
        <v>24</v>
      </c>
      <c r="C25" s="28">
        <v>68441100</v>
      </c>
      <c r="D25" s="28">
        <v>0</v>
      </c>
      <c r="E25" s="28">
        <v>123200</v>
      </c>
      <c r="F25" s="52">
        <f t="shared" si="11"/>
        <v>68564300</v>
      </c>
      <c r="I25" s="48"/>
    </row>
    <row r="26" spans="2:9" ht="18.75" customHeight="1" x14ac:dyDescent="0.25">
      <c r="B26" s="40" t="s">
        <v>25</v>
      </c>
      <c r="C26" s="28">
        <v>213720000</v>
      </c>
      <c r="D26" s="28">
        <v>0</v>
      </c>
      <c r="E26" s="28">
        <v>552000</v>
      </c>
      <c r="F26" s="52">
        <f t="shared" si="11"/>
        <v>214272000</v>
      </c>
      <c r="I26" s="48"/>
    </row>
    <row r="27" spans="2:9" ht="18" customHeight="1" x14ac:dyDescent="0.25">
      <c r="B27" s="40" t="s">
        <v>26</v>
      </c>
      <c r="C27" s="28">
        <v>4629600</v>
      </c>
      <c r="D27" s="28">
        <v>0</v>
      </c>
      <c r="E27" s="28">
        <v>0</v>
      </c>
      <c r="F27" s="52">
        <f t="shared" si="11"/>
        <v>4629600</v>
      </c>
      <c r="I27" s="48"/>
    </row>
    <row r="28" spans="2:9" ht="18" hidden="1" customHeight="1" x14ac:dyDescent="0.25">
      <c r="B28" s="40" t="s">
        <v>27</v>
      </c>
      <c r="C28" s="28">
        <v>0</v>
      </c>
      <c r="D28" s="28">
        <v>0</v>
      </c>
      <c r="E28" s="28">
        <v>0</v>
      </c>
      <c r="F28" s="52">
        <f t="shared" si="11"/>
        <v>0</v>
      </c>
      <c r="I28" s="48"/>
    </row>
    <row r="29" spans="2:9" x14ac:dyDescent="0.25">
      <c r="B29" s="40" t="s">
        <v>28</v>
      </c>
      <c r="C29" s="28">
        <v>93023300</v>
      </c>
      <c r="D29" s="28">
        <v>0</v>
      </c>
      <c r="E29" s="28">
        <v>214300</v>
      </c>
      <c r="F29" s="52">
        <f t="shared" si="11"/>
        <v>93237600</v>
      </c>
      <c r="I29" s="48"/>
    </row>
    <row r="30" spans="2:9" x14ac:dyDescent="0.25">
      <c r="B30" s="40" t="s">
        <v>29</v>
      </c>
      <c r="C30" s="28">
        <v>212324300</v>
      </c>
      <c r="D30" s="28">
        <v>0</v>
      </c>
      <c r="E30" s="28">
        <v>382500</v>
      </c>
      <c r="F30" s="52">
        <f t="shared" si="11"/>
        <v>212706800</v>
      </c>
      <c r="I30" s="48"/>
    </row>
    <row r="31" spans="2:9" x14ac:dyDescent="0.25">
      <c r="B31" s="40" t="s">
        <v>30</v>
      </c>
      <c r="C31" s="28">
        <v>88698100</v>
      </c>
      <c r="D31" s="28">
        <v>0</v>
      </c>
      <c r="E31" s="28">
        <v>160200</v>
      </c>
      <c r="F31" s="52">
        <f t="shared" si="11"/>
        <v>88858300</v>
      </c>
      <c r="I31" s="48"/>
    </row>
    <row r="32" spans="2:9" x14ac:dyDescent="0.25">
      <c r="B32" s="40" t="s">
        <v>31</v>
      </c>
      <c r="C32" s="28">
        <v>66500000</v>
      </c>
      <c r="D32" s="28">
        <v>0</v>
      </c>
      <c r="E32" s="28">
        <v>0</v>
      </c>
      <c r="F32" s="52">
        <f t="shared" si="11"/>
        <v>66500000</v>
      </c>
      <c r="I32" s="48"/>
    </row>
    <row r="33" spans="2:9" x14ac:dyDescent="0.25">
      <c r="B33" s="25" t="s">
        <v>32</v>
      </c>
      <c r="C33" s="15">
        <f t="shared" ref="C33:E33" si="12">SUM(C34:C47)</f>
        <v>819967200</v>
      </c>
      <c r="D33" s="15">
        <f t="shared" ref="D33" si="13">SUM(D34:D47)</f>
        <v>0</v>
      </c>
      <c r="E33" s="15">
        <f t="shared" si="12"/>
        <v>416799.9999999702</v>
      </c>
      <c r="F33" s="26">
        <f>SUM(F34:F47)</f>
        <v>820384000</v>
      </c>
    </row>
    <row r="34" spans="2:9" x14ac:dyDescent="0.25">
      <c r="B34" s="40" t="s">
        <v>33</v>
      </c>
      <c r="C34" s="28">
        <v>314500000</v>
      </c>
      <c r="D34" s="28">
        <v>0</v>
      </c>
      <c r="E34" s="28">
        <v>0</v>
      </c>
      <c r="F34" s="52">
        <f t="shared" ref="F34:F47" si="14">+C34-D34+E34</f>
        <v>314500000</v>
      </c>
      <c r="I34" s="48"/>
    </row>
    <row r="35" spans="2:9" x14ac:dyDescent="0.25">
      <c r="B35" s="40" t="s">
        <v>34</v>
      </c>
      <c r="C35" s="28">
        <v>63610000</v>
      </c>
      <c r="D35" s="28">
        <v>0</v>
      </c>
      <c r="E35" s="28">
        <v>0</v>
      </c>
      <c r="F35" s="52">
        <f t="shared" si="14"/>
        <v>63610000</v>
      </c>
      <c r="I35" s="48"/>
    </row>
    <row r="36" spans="2:9" x14ac:dyDescent="0.25">
      <c r="B36" s="40" t="s">
        <v>35</v>
      </c>
      <c r="C36" s="28">
        <v>1150000</v>
      </c>
      <c r="D36" s="28">
        <v>0</v>
      </c>
      <c r="E36" s="28">
        <v>0</v>
      </c>
      <c r="F36" s="52">
        <f t="shared" si="14"/>
        <v>1150000</v>
      </c>
      <c r="I36" s="48"/>
    </row>
    <row r="37" spans="2:9" x14ac:dyDescent="0.25">
      <c r="B37" s="40" t="s">
        <v>36</v>
      </c>
      <c r="C37" s="28">
        <v>18700000</v>
      </c>
      <c r="D37" s="28">
        <v>0</v>
      </c>
      <c r="E37" s="28">
        <v>0</v>
      </c>
      <c r="F37" s="52">
        <f t="shared" si="14"/>
        <v>18700000</v>
      </c>
      <c r="I37" s="48"/>
    </row>
    <row r="38" spans="2:9" x14ac:dyDescent="0.25">
      <c r="B38" s="40" t="s">
        <v>37</v>
      </c>
      <c r="C38" s="28">
        <v>9000000</v>
      </c>
      <c r="D38" s="28">
        <v>0</v>
      </c>
      <c r="E38" s="28">
        <v>0</v>
      </c>
      <c r="F38" s="52">
        <f t="shared" si="14"/>
        <v>9000000</v>
      </c>
      <c r="I38" s="48"/>
    </row>
    <row r="39" spans="2:9" x14ac:dyDescent="0.25">
      <c r="B39" s="40" t="s">
        <v>38</v>
      </c>
      <c r="C39" s="28">
        <v>153951600.00000003</v>
      </c>
      <c r="D39" s="28">
        <v>0</v>
      </c>
      <c r="E39" s="28">
        <v>395999.9999999702</v>
      </c>
      <c r="F39" s="52">
        <f t="shared" si="14"/>
        <v>154347600</v>
      </c>
      <c r="I39" s="48"/>
    </row>
    <row r="40" spans="2:9" ht="19.5" customHeight="1" x14ac:dyDescent="0.25">
      <c r="B40" s="40" t="s">
        <v>39</v>
      </c>
      <c r="C40" s="28">
        <v>91000000</v>
      </c>
      <c r="D40" s="28">
        <v>0</v>
      </c>
      <c r="E40" s="28">
        <v>0</v>
      </c>
      <c r="F40" s="52">
        <f t="shared" si="14"/>
        <v>91000000</v>
      </c>
      <c r="I40" s="48"/>
    </row>
    <row r="41" spans="2:9" x14ac:dyDescent="0.25">
      <c r="B41" s="40" t="s">
        <v>40</v>
      </c>
      <c r="C41" s="28">
        <v>8000000</v>
      </c>
      <c r="D41" s="28">
        <v>0</v>
      </c>
      <c r="E41" s="28">
        <v>0</v>
      </c>
      <c r="F41" s="52">
        <f t="shared" si="14"/>
        <v>8000000</v>
      </c>
      <c r="I41" s="48"/>
    </row>
    <row r="42" spans="2:9" ht="18.75" customHeight="1" x14ac:dyDescent="0.25">
      <c r="B42" s="40" t="s">
        <v>41</v>
      </c>
      <c r="C42" s="28">
        <v>9000000</v>
      </c>
      <c r="D42" s="28">
        <v>0</v>
      </c>
      <c r="E42" s="28">
        <v>0</v>
      </c>
      <c r="F42" s="52">
        <f t="shared" si="14"/>
        <v>9000000</v>
      </c>
      <c r="I42" s="48"/>
    </row>
    <row r="43" spans="2:9" ht="18.75" hidden="1" customHeight="1" x14ac:dyDescent="0.25">
      <c r="B43" s="40" t="s">
        <v>42</v>
      </c>
      <c r="C43" s="28">
        <v>0</v>
      </c>
      <c r="D43" s="28">
        <v>0</v>
      </c>
      <c r="E43" s="28">
        <v>0</v>
      </c>
      <c r="F43" s="52">
        <f t="shared" si="14"/>
        <v>0</v>
      </c>
      <c r="I43" s="48"/>
    </row>
    <row r="44" spans="2:9" ht="19.5" customHeight="1" x14ac:dyDescent="0.25">
      <c r="B44" s="40" t="s">
        <v>43</v>
      </c>
      <c r="C44" s="28">
        <v>105004000</v>
      </c>
      <c r="D44" s="28">
        <v>0</v>
      </c>
      <c r="E44" s="28">
        <v>0</v>
      </c>
      <c r="F44" s="52">
        <f t="shared" si="14"/>
        <v>105004000</v>
      </c>
      <c r="I44" s="48"/>
    </row>
    <row r="45" spans="2:9" ht="18" customHeight="1" x14ac:dyDescent="0.25">
      <c r="B45" s="40" t="s">
        <v>44</v>
      </c>
      <c r="C45" s="28">
        <v>2400000</v>
      </c>
      <c r="D45" s="28">
        <v>0</v>
      </c>
      <c r="E45" s="28">
        <v>0</v>
      </c>
      <c r="F45" s="52">
        <f t="shared" si="14"/>
        <v>2400000</v>
      </c>
      <c r="I45" s="48"/>
    </row>
    <row r="46" spans="2:9" x14ac:dyDescent="0.25">
      <c r="B46" s="40" t="s">
        <v>45</v>
      </c>
      <c r="C46" s="28">
        <v>7651600</v>
      </c>
      <c r="D46" s="28">
        <v>0</v>
      </c>
      <c r="E46" s="28">
        <v>20800</v>
      </c>
      <c r="F46" s="52">
        <f t="shared" si="14"/>
        <v>7672400</v>
      </c>
      <c r="I46" s="48"/>
    </row>
    <row r="47" spans="2:9" ht="21.75" customHeight="1" x14ac:dyDescent="0.25">
      <c r="B47" s="40" t="s">
        <v>46</v>
      </c>
      <c r="C47" s="28">
        <v>36000000</v>
      </c>
      <c r="D47" s="28">
        <v>0</v>
      </c>
      <c r="E47" s="28">
        <v>0</v>
      </c>
      <c r="F47" s="52">
        <f t="shared" si="14"/>
        <v>36000000</v>
      </c>
      <c r="I47" s="48"/>
    </row>
    <row r="48" spans="2:9" x14ac:dyDescent="0.25">
      <c r="B48" s="38" t="s">
        <v>47</v>
      </c>
      <c r="C48" s="39">
        <f t="shared" ref="C48:E48" si="15">+C49+C62+C76</f>
        <v>16646759710.24</v>
      </c>
      <c r="D48" s="39">
        <f t="shared" ref="D48" si="16">+D49+D62+D76</f>
        <v>0</v>
      </c>
      <c r="E48" s="39">
        <f t="shared" si="15"/>
        <v>115262736</v>
      </c>
      <c r="F48" s="53">
        <f>+F49+F62+F76</f>
        <v>16762022446.24</v>
      </c>
    </row>
    <row r="49" spans="2:9" x14ac:dyDescent="0.25">
      <c r="B49" s="25" t="s">
        <v>19</v>
      </c>
      <c r="C49" s="15">
        <f t="shared" ref="C49:E49" si="17">SUM(C50:C60)</f>
        <v>11195474780</v>
      </c>
      <c r="D49" s="15">
        <f t="shared" ref="D49" si="18">SUM(D50:D60)</f>
        <v>0</v>
      </c>
      <c r="E49" s="15">
        <f t="shared" si="17"/>
        <v>97511700</v>
      </c>
      <c r="F49" s="26">
        <f t="shared" ref="F49" si="19">SUM(F50:F60)</f>
        <v>11292986480</v>
      </c>
    </row>
    <row r="50" spans="2:9" x14ac:dyDescent="0.25">
      <c r="B50" s="40" t="s">
        <v>20</v>
      </c>
      <c r="C50" s="28">
        <v>6584840400</v>
      </c>
      <c r="D50" s="28">
        <v>0</v>
      </c>
      <c r="E50" s="28">
        <v>50674500</v>
      </c>
      <c r="F50" s="52">
        <f t="shared" ref="F50:F60" si="20">+C50-D50+E50</f>
        <v>6635514900</v>
      </c>
      <c r="I50" s="48"/>
    </row>
    <row r="51" spans="2:9" x14ac:dyDescent="0.25">
      <c r="B51" s="40" t="s">
        <v>21</v>
      </c>
      <c r="C51" s="28">
        <v>311808000</v>
      </c>
      <c r="D51" s="28">
        <v>0</v>
      </c>
      <c r="E51" s="28">
        <v>14946000</v>
      </c>
      <c r="F51" s="52">
        <f t="shared" si="20"/>
        <v>326754000</v>
      </c>
      <c r="I51" s="48"/>
    </row>
    <row r="52" spans="2:9" x14ac:dyDescent="0.25">
      <c r="B52" s="40" t="s">
        <v>22</v>
      </c>
      <c r="C52" s="28">
        <v>557191600</v>
      </c>
      <c r="D52" s="28">
        <v>0</v>
      </c>
      <c r="E52" s="28">
        <v>5802800</v>
      </c>
      <c r="F52" s="52">
        <f t="shared" si="20"/>
        <v>562994400</v>
      </c>
      <c r="I52" s="48"/>
    </row>
    <row r="53" spans="2:9" x14ac:dyDescent="0.25">
      <c r="B53" s="40" t="s">
        <v>23</v>
      </c>
      <c r="C53" s="28">
        <v>2355400</v>
      </c>
      <c r="D53" s="28">
        <v>0</v>
      </c>
      <c r="E53" s="28">
        <v>578800</v>
      </c>
      <c r="F53" s="52">
        <f t="shared" si="20"/>
        <v>2934200</v>
      </c>
      <c r="I53" s="48"/>
    </row>
    <row r="54" spans="2:9" x14ac:dyDescent="0.25">
      <c r="B54" s="40" t="s">
        <v>24</v>
      </c>
      <c r="C54" s="28">
        <v>442378700</v>
      </c>
      <c r="D54" s="28">
        <v>0</v>
      </c>
      <c r="E54" s="28">
        <v>2579900</v>
      </c>
      <c r="F54" s="52">
        <f t="shared" si="20"/>
        <v>444958600</v>
      </c>
      <c r="I54" s="48"/>
    </row>
    <row r="55" spans="2:9" ht="18.75" customHeight="1" x14ac:dyDescent="0.25">
      <c r="B55" s="40" t="s">
        <v>25</v>
      </c>
      <c r="C55" s="28">
        <v>22227000</v>
      </c>
      <c r="D55" s="28">
        <v>0</v>
      </c>
      <c r="E55" s="28">
        <v>57000</v>
      </c>
      <c r="F55" s="52">
        <f t="shared" si="20"/>
        <v>22284000</v>
      </c>
      <c r="I55" s="48"/>
    </row>
    <row r="56" spans="2:9" ht="18" customHeight="1" x14ac:dyDescent="0.25">
      <c r="B56" s="40" t="s">
        <v>26</v>
      </c>
      <c r="C56" s="28">
        <v>139493280</v>
      </c>
      <c r="D56" s="28">
        <v>0</v>
      </c>
      <c r="E56" s="28">
        <v>0</v>
      </c>
      <c r="F56" s="52">
        <f t="shared" si="20"/>
        <v>139493280</v>
      </c>
      <c r="I56" s="48"/>
    </row>
    <row r="57" spans="2:9" ht="18.75" customHeight="1" x14ac:dyDescent="0.25">
      <c r="B57" s="40" t="s">
        <v>27</v>
      </c>
      <c r="C57" s="28">
        <v>508511000</v>
      </c>
      <c r="D57" s="28">
        <v>0</v>
      </c>
      <c r="E57" s="28">
        <v>0</v>
      </c>
      <c r="F57" s="52">
        <f t="shared" si="20"/>
        <v>508511000</v>
      </c>
      <c r="I57" s="48"/>
    </row>
    <row r="58" spans="2:9" x14ac:dyDescent="0.25">
      <c r="B58" s="40" t="s">
        <v>28</v>
      </c>
      <c r="C58" s="28">
        <v>631725100</v>
      </c>
      <c r="D58" s="28">
        <v>0</v>
      </c>
      <c r="E58" s="28">
        <v>7647100</v>
      </c>
      <c r="F58" s="52">
        <f t="shared" si="20"/>
        <v>639372200</v>
      </c>
      <c r="I58" s="48"/>
    </row>
    <row r="59" spans="2:9" x14ac:dyDescent="0.25">
      <c r="B59" s="40" t="s">
        <v>29</v>
      </c>
      <c r="C59" s="28">
        <v>1418633300</v>
      </c>
      <c r="D59" s="28">
        <v>0</v>
      </c>
      <c r="E59" s="28">
        <v>10924200</v>
      </c>
      <c r="F59" s="52">
        <f t="shared" si="20"/>
        <v>1429557500</v>
      </c>
      <c r="I59" s="48"/>
    </row>
    <row r="60" spans="2:9" x14ac:dyDescent="0.25">
      <c r="B60" s="40" t="s">
        <v>30</v>
      </c>
      <c r="C60" s="28">
        <v>576311000</v>
      </c>
      <c r="D60" s="28">
        <v>0</v>
      </c>
      <c r="E60" s="28">
        <v>4301400</v>
      </c>
      <c r="F60" s="52">
        <f t="shared" si="20"/>
        <v>580612400</v>
      </c>
      <c r="I60" s="48"/>
    </row>
    <row r="61" spans="2:9" hidden="1" x14ac:dyDescent="0.25">
      <c r="B61" s="40" t="s">
        <v>31</v>
      </c>
      <c r="C61" s="28">
        <v>0</v>
      </c>
      <c r="D61" s="28">
        <v>0</v>
      </c>
      <c r="E61" s="28">
        <v>0</v>
      </c>
      <c r="F61" s="52"/>
      <c r="I61" s="48"/>
    </row>
    <row r="62" spans="2:9" x14ac:dyDescent="0.25">
      <c r="B62" s="25" t="s">
        <v>32</v>
      </c>
      <c r="C62" s="15">
        <f t="shared" ref="C62:E62" si="21">SUM(C63:C75)</f>
        <v>3078976540.2399998</v>
      </c>
      <c r="D62" s="15">
        <f t="shared" ref="D62" si="22">SUM(D63:D75)</f>
        <v>0</v>
      </c>
      <c r="E62" s="15">
        <f t="shared" si="21"/>
        <v>17751036</v>
      </c>
      <c r="F62" s="26">
        <f>SUM(F63:F75)</f>
        <v>3096727576.2399998</v>
      </c>
      <c r="I62" s="48"/>
    </row>
    <row r="63" spans="2:9" x14ac:dyDescent="0.25">
      <c r="B63" s="40" t="s">
        <v>33</v>
      </c>
      <c r="C63" s="28">
        <v>511806500</v>
      </c>
      <c r="D63" s="28">
        <v>0</v>
      </c>
      <c r="E63" s="28">
        <v>0</v>
      </c>
      <c r="F63" s="52">
        <f t="shared" ref="F63:F75" si="23">+C63-D63+E63</f>
        <v>511806500</v>
      </c>
      <c r="I63" s="48"/>
    </row>
    <row r="64" spans="2:9" x14ac:dyDescent="0.25">
      <c r="B64" s="40" t="s">
        <v>34</v>
      </c>
      <c r="C64" s="28">
        <v>102931470</v>
      </c>
      <c r="D64" s="28">
        <v>0</v>
      </c>
      <c r="E64" s="28">
        <v>0</v>
      </c>
      <c r="F64" s="52">
        <f t="shared" si="23"/>
        <v>102931470</v>
      </c>
      <c r="I64" s="48"/>
    </row>
    <row r="65" spans="2:9" hidden="1" x14ac:dyDescent="0.25">
      <c r="B65" s="40" t="s">
        <v>35</v>
      </c>
      <c r="C65" s="28">
        <v>0</v>
      </c>
      <c r="D65" s="28">
        <v>0</v>
      </c>
      <c r="E65" s="28">
        <v>0</v>
      </c>
      <c r="F65" s="52">
        <f t="shared" si="23"/>
        <v>0</v>
      </c>
      <c r="I65" s="48"/>
    </row>
    <row r="66" spans="2:9" x14ac:dyDescent="0.25">
      <c r="B66" s="40" t="s">
        <v>36</v>
      </c>
      <c r="C66" s="28">
        <v>62544600</v>
      </c>
      <c r="D66" s="28">
        <v>0</v>
      </c>
      <c r="E66" s="28">
        <v>0</v>
      </c>
      <c r="F66" s="52">
        <f t="shared" si="23"/>
        <v>62544600</v>
      </c>
      <c r="I66" s="48"/>
    </row>
    <row r="67" spans="2:9" x14ac:dyDescent="0.25">
      <c r="B67" s="40" t="s">
        <v>37</v>
      </c>
      <c r="C67" s="28">
        <v>270266100</v>
      </c>
      <c r="D67" s="28">
        <v>0</v>
      </c>
      <c r="E67" s="28">
        <v>13457770</v>
      </c>
      <c r="F67" s="52">
        <f t="shared" si="23"/>
        <v>283723870</v>
      </c>
      <c r="I67" s="48"/>
    </row>
    <row r="68" spans="2:9" x14ac:dyDescent="0.25">
      <c r="B68" s="40" t="s">
        <v>38</v>
      </c>
      <c r="C68" s="28">
        <v>578153370.24000001</v>
      </c>
      <c r="D68" s="28">
        <v>0</v>
      </c>
      <c r="E68" s="28">
        <v>1109466</v>
      </c>
      <c r="F68" s="52">
        <f t="shared" si="23"/>
        <v>579262836.24000001</v>
      </c>
      <c r="I68" s="48"/>
    </row>
    <row r="69" spans="2:9" ht="19.5" customHeight="1" x14ac:dyDescent="0.25">
      <c r="B69" s="40" t="s">
        <v>39</v>
      </c>
      <c r="C69" s="28">
        <v>145282300</v>
      </c>
      <c r="D69" s="28">
        <v>0</v>
      </c>
      <c r="E69" s="28">
        <v>0</v>
      </c>
      <c r="F69" s="52">
        <f t="shared" si="23"/>
        <v>145282300</v>
      </c>
      <c r="I69" s="48"/>
    </row>
    <row r="70" spans="2:9" x14ac:dyDescent="0.25">
      <c r="B70" s="40" t="s">
        <v>40</v>
      </c>
      <c r="C70" s="28">
        <v>90000000</v>
      </c>
      <c r="D70" s="28">
        <v>0</v>
      </c>
      <c r="E70" s="28">
        <v>0</v>
      </c>
      <c r="F70" s="52">
        <f t="shared" si="23"/>
        <v>90000000</v>
      </c>
      <c r="I70" s="48"/>
    </row>
    <row r="71" spans="2:9" ht="18.75" customHeight="1" x14ac:dyDescent="0.25">
      <c r="B71" s="40" t="s">
        <v>41</v>
      </c>
      <c r="C71" s="28">
        <v>21606200</v>
      </c>
      <c r="D71" s="28">
        <v>0</v>
      </c>
      <c r="E71" s="28">
        <v>0</v>
      </c>
      <c r="F71" s="52">
        <f t="shared" si="23"/>
        <v>21606200</v>
      </c>
      <c r="I71" s="48"/>
    </row>
    <row r="72" spans="2:9" ht="18" customHeight="1" x14ac:dyDescent="0.25">
      <c r="B72" s="40" t="s">
        <v>42</v>
      </c>
      <c r="C72" s="28">
        <v>21240000</v>
      </c>
      <c r="D72" s="28">
        <v>0</v>
      </c>
      <c r="E72" s="28">
        <v>0</v>
      </c>
      <c r="F72" s="52">
        <f t="shared" si="23"/>
        <v>21240000</v>
      </c>
      <c r="I72" s="48"/>
    </row>
    <row r="73" spans="2:9" ht="18" hidden="1" customHeight="1" x14ac:dyDescent="0.25">
      <c r="B73" s="40" t="s">
        <v>43</v>
      </c>
      <c r="C73" s="28">
        <v>0</v>
      </c>
      <c r="D73" s="28">
        <v>0</v>
      </c>
      <c r="E73" s="28">
        <v>0</v>
      </c>
      <c r="F73" s="52">
        <f t="shared" si="23"/>
        <v>0</v>
      </c>
      <c r="I73" s="48"/>
    </row>
    <row r="74" spans="2:9" ht="18" customHeight="1" x14ac:dyDescent="0.25">
      <c r="B74" s="40" t="s">
        <v>44</v>
      </c>
      <c r="C74" s="28">
        <v>83486000</v>
      </c>
      <c r="D74" s="28">
        <v>0</v>
      </c>
      <c r="E74" s="28">
        <v>0</v>
      </c>
      <c r="F74" s="52">
        <f t="shared" si="23"/>
        <v>83486000</v>
      </c>
      <c r="I74" s="48"/>
    </row>
    <row r="75" spans="2:9" x14ac:dyDescent="0.25">
      <c r="B75" s="40" t="s">
        <v>45</v>
      </c>
      <c r="C75" s="28">
        <v>1191660000</v>
      </c>
      <c r="D75" s="28">
        <v>0</v>
      </c>
      <c r="E75" s="28">
        <v>3183800</v>
      </c>
      <c r="F75" s="52">
        <f t="shared" si="23"/>
        <v>1194843800</v>
      </c>
      <c r="I75" s="48"/>
    </row>
    <row r="76" spans="2:9" ht="21.75" customHeight="1" x14ac:dyDescent="0.25">
      <c r="B76" s="41" t="s">
        <v>48</v>
      </c>
      <c r="C76" s="15">
        <f>SUM(C77:C89)</f>
        <v>2372308390</v>
      </c>
      <c r="D76" s="15">
        <f>SUM(D77:D89)</f>
        <v>0</v>
      </c>
      <c r="E76" s="15">
        <f>SUM(E77:E89)</f>
        <v>0</v>
      </c>
      <c r="F76" s="26">
        <f>SUM(F77:F89)</f>
        <v>2372308390</v>
      </c>
    </row>
    <row r="77" spans="2:9" ht="30" x14ac:dyDescent="0.25">
      <c r="B77" s="42" t="s">
        <v>97</v>
      </c>
      <c r="C77" s="28">
        <v>312285244</v>
      </c>
      <c r="D77" s="28">
        <v>0</v>
      </c>
      <c r="E77" s="28">
        <v>0</v>
      </c>
      <c r="F77" s="52">
        <f t="shared" ref="F77:F89" si="24">+C77-D77+E77</f>
        <v>312285244</v>
      </c>
    </row>
    <row r="78" spans="2:9" ht="30" x14ac:dyDescent="0.25">
      <c r="B78" s="43" t="s">
        <v>70</v>
      </c>
      <c r="C78" s="28">
        <v>46586000</v>
      </c>
      <c r="D78" s="28">
        <v>0</v>
      </c>
      <c r="E78" s="28">
        <v>0</v>
      </c>
      <c r="F78" s="52">
        <f t="shared" si="24"/>
        <v>46586000</v>
      </c>
    </row>
    <row r="79" spans="2:9" ht="30" x14ac:dyDescent="0.25">
      <c r="B79" s="43" t="s">
        <v>98</v>
      </c>
      <c r="C79" s="28">
        <v>12484000</v>
      </c>
      <c r="D79" s="28">
        <v>0</v>
      </c>
      <c r="E79" s="28">
        <v>0</v>
      </c>
      <c r="F79" s="52">
        <f t="shared" si="24"/>
        <v>12484000</v>
      </c>
    </row>
    <row r="80" spans="2:9" ht="30" x14ac:dyDescent="0.25">
      <c r="B80" s="43" t="s">
        <v>72</v>
      </c>
      <c r="C80" s="28">
        <v>25385000</v>
      </c>
      <c r="D80" s="28">
        <v>0</v>
      </c>
      <c r="E80" s="28">
        <v>0</v>
      </c>
      <c r="F80" s="52">
        <f t="shared" si="24"/>
        <v>25385000</v>
      </c>
    </row>
    <row r="81" spans="2:6" ht="30" x14ac:dyDescent="0.25">
      <c r="B81" s="43" t="s">
        <v>99</v>
      </c>
      <c r="C81" s="28">
        <v>3709000</v>
      </c>
      <c r="D81" s="28">
        <v>0</v>
      </c>
      <c r="E81" s="28">
        <v>0</v>
      </c>
      <c r="F81" s="52">
        <f t="shared" si="24"/>
        <v>3709000</v>
      </c>
    </row>
    <row r="82" spans="2:6" ht="45" x14ac:dyDescent="0.25">
      <c r="B82" s="43" t="s">
        <v>49</v>
      </c>
      <c r="C82" s="28">
        <v>14800000</v>
      </c>
      <c r="D82" s="28"/>
      <c r="E82" s="28"/>
      <c r="F82" s="52">
        <f t="shared" si="24"/>
        <v>14800000</v>
      </c>
    </row>
    <row r="83" spans="2:6" ht="45" x14ac:dyDescent="0.25">
      <c r="B83" s="43" t="s">
        <v>100</v>
      </c>
      <c r="C83" s="28">
        <v>78800000</v>
      </c>
      <c r="D83" s="28"/>
      <c r="E83" s="28"/>
      <c r="F83" s="52">
        <f t="shared" si="24"/>
        <v>78800000</v>
      </c>
    </row>
    <row r="84" spans="2:6" ht="30" x14ac:dyDescent="0.25">
      <c r="B84" s="43" t="s">
        <v>50</v>
      </c>
      <c r="C84" s="28">
        <v>785565595</v>
      </c>
      <c r="D84" s="28">
        <v>0</v>
      </c>
      <c r="E84" s="28">
        <v>0</v>
      </c>
      <c r="F84" s="52">
        <f t="shared" si="24"/>
        <v>785565595</v>
      </c>
    </row>
    <row r="85" spans="2:6" ht="30" x14ac:dyDescent="0.25">
      <c r="B85" s="43" t="s">
        <v>51</v>
      </c>
      <c r="C85" s="28">
        <v>272116635</v>
      </c>
      <c r="D85" s="28">
        <v>0</v>
      </c>
      <c r="E85" s="28">
        <v>0</v>
      </c>
      <c r="F85" s="52">
        <f t="shared" si="24"/>
        <v>272116635</v>
      </c>
    </row>
    <row r="86" spans="2:6" ht="30" x14ac:dyDescent="0.25">
      <c r="B86" s="43" t="s">
        <v>52</v>
      </c>
      <c r="C86" s="28">
        <v>0</v>
      </c>
      <c r="D86" s="28"/>
      <c r="E86" s="28"/>
      <c r="F86" s="52">
        <f t="shared" si="24"/>
        <v>0</v>
      </c>
    </row>
    <row r="87" spans="2:6" ht="29.25" customHeight="1" x14ac:dyDescent="0.25">
      <c r="B87" s="43" t="s">
        <v>101</v>
      </c>
      <c r="C87" s="28">
        <v>46650000</v>
      </c>
      <c r="D87" s="28">
        <v>0</v>
      </c>
      <c r="E87" s="28">
        <v>0</v>
      </c>
      <c r="F87" s="52">
        <f t="shared" si="24"/>
        <v>46650000</v>
      </c>
    </row>
    <row r="88" spans="2:6" ht="30" x14ac:dyDescent="0.25">
      <c r="B88" s="43" t="s">
        <v>75</v>
      </c>
      <c r="C88" s="28">
        <v>773926916</v>
      </c>
      <c r="D88" s="28">
        <v>0</v>
      </c>
      <c r="E88" s="28">
        <v>0</v>
      </c>
      <c r="F88" s="52">
        <f t="shared" si="24"/>
        <v>773926916</v>
      </c>
    </row>
    <row r="89" spans="2:6" x14ac:dyDescent="0.25">
      <c r="B89" s="43" t="s">
        <v>54</v>
      </c>
      <c r="C89" s="28">
        <v>0</v>
      </c>
      <c r="D89" s="28"/>
      <c r="E89" s="28"/>
      <c r="F89" s="52">
        <f t="shared" si="24"/>
        <v>0</v>
      </c>
    </row>
    <row r="90" spans="2:6" x14ac:dyDescent="0.25">
      <c r="B90" s="44" t="s">
        <v>55</v>
      </c>
      <c r="C90" s="45">
        <f>+C19+C48</f>
        <v>19293795410.239998</v>
      </c>
      <c r="D90" s="45">
        <f>+D19+D48</f>
        <v>0</v>
      </c>
      <c r="E90" s="45">
        <f>+E19+E48</f>
        <v>119603635.99999997</v>
      </c>
      <c r="F90" s="54">
        <f>+F19+F48</f>
        <v>19413399046.239998</v>
      </c>
    </row>
    <row r="91" spans="2:6" x14ac:dyDescent="0.25">
      <c r="B91" s="43" t="s">
        <v>56</v>
      </c>
      <c r="C91" s="28">
        <v>2143068752.4000001</v>
      </c>
      <c r="D91" s="28">
        <v>0</v>
      </c>
      <c r="E91" s="28">
        <v>0</v>
      </c>
      <c r="F91" s="52">
        <f>+C91-D91+E91</f>
        <v>2143068752.4000001</v>
      </c>
    </row>
    <row r="92" spans="2:6" x14ac:dyDescent="0.25">
      <c r="B92" s="44" t="s">
        <v>57</v>
      </c>
      <c r="C92" s="45">
        <f t="shared" ref="C92:E92" si="25">+C90+C91</f>
        <v>21436864162.639999</v>
      </c>
      <c r="D92" s="45">
        <f t="shared" ref="D92" si="26">+D90+D91</f>
        <v>0</v>
      </c>
      <c r="E92" s="45">
        <f t="shared" si="25"/>
        <v>119603635.99999997</v>
      </c>
      <c r="F92" s="54">
        <f t="shared" ref="F92" si="27">+F90+F91</f>
        <v>21556467798.639999</v>
      </c>
    </row>
    <row r="93" spans="2:6" x14ac:dyDescent="0.25">
      <c r="B93" s="43" t="s">
        <v>58</v>
      </c>
      <c r="C93" s="28">
        <v>3085396653.3600001</v>
      </c>
      <c r="D93" s="28">
        <v>168143124</v>
      </c>
      <c r="E93" s="28">
        <v>-119603636</v>
      </c>
      <c r="F93" s="52">
        <f>+C93-D93+E93</f>
        <v>2797649893.3600001</v>
      </c>
    </row>
    <row r="94" spans="2:6" ht="24.75" customHeight="1" thickBot="1" x14ac:dyDescent="0.3">
      <c r="B94" s="46" t="s">
        <v>59</v>
      </c>
      <c r="C94" s="51">
        <f t="shared" ref="C94:E94" si="28">+C92+C93</f>
        <v>24522260816</v>
      </c>
      <c r="D94" s="51">
        <f t="shared" ref="D94" si="29">+D92+D93</f>
        <v>168143124</v>
      </c>
      <c r="E94" s="51">
        <f t="shared" si="28"/>
        <v>0</v>
      </c>
      <c r="F94" s="55">
        <f t="shared" ref="F94" si="30">+F92+F93</f>
        <v>24354117692</v>
      </c>
    </row>
    <row r="95" spans="2:6" hidden="1" x14ac:dyDescent="0.25">
      <c r="B95" s="47" t="s">
        <v>60</v>
      </c>
      <c r="C95" s="18"/>
      <c r="D95" s="18">
        <f>+D17-D94</f>
        <v>0</v>
      </c>
      <c r="E95" s="18">
        <f>+E17-E94</f>
        <v>0</v>
      </c>
      <c r="F95" s="18">
        <f>+F17-F94</f>
        <v>0</v>
      </c>
    </row>
    <row r="96" spans="2:6" x14ac:dyDescent="0.25">
      <c r="B96"/>
      <c r="C96"/>
      <c r="D96" s="50"/>
      <c r="E96" s="50"/>
      <c r="F96" s="50"/>
    </row>
    <row r="97" spans="3:6" x14ac:dyDescent="0.25">
      <c r="C97" s="48"/>
      <c r="F97" s="58">
        <f>+F94-F17</f>
        <v>0</v>
      </c>
    </row>
    <row r="98" spans="3:6" x14ac:dyDescent="0.25">
      <c r="F98" s="49"/>
    </row>
    <row r="99" spans="3:6" x14ac:dyDescent="0.25">
      <c r="F99" s="49"/>
    </row>
    <row r="100" spans="3:6" x14ac:dyDescent="0.25">
      <c r="F100" s="49"/>
    </row>
    <row r="101" spans="3:6" x14ac:dyDescent="0.25">
      <c r="F101" s="49"/>
    </row>
    <row r="102" spans="3:6" x14ac:dyDescent="0.25">
      <c r="F102" s="49"/>
    </row>
    <row r="103" spans="3:6" x14ac:dyDescent="0.25">
      <c r="F103" s="49"/>
    </row>
    <row r="104" spans="3:6" x14ac:dyDescent="0.25">
      <c r="F104" s="49"/>
    </row>
    <row r="105" spans="3:6" x14ac:dyDescent="0.25">
      <c r="F105" s="49"/>
    </row>
    <row r="106" spans="3:6" x14ac:dyDescent="0.25">
      <c r="F106" s="49"/>
    </row>
    <row r="107" spans="3:6" x14ac:dyDescent="0.25">
      <c r="F107" s="49"/>
    </row>
    <row r="108" spans="3:6" x14ac:dyDescent="0.25">
      <c r="F108" s="49"/>
    </row>
    <row r="109" spans="3:6" x14ac:dyDescent="0.25">
      <c r="F109" s="49"/>
    </row>
  </sheetData>
  <mergeCells count="9">
    <mergeCell ref="B7:B8"/>
    <mergeCell ref="B1:B5"/>
    <mergeCell ref="C5:E5"/>
    <mergeCell ref="F7:F8"/>
    <mergeCell ref="C1:E1"/>
    <mergeCell ref="C2:E2"/>
    <mergeCell ref="C3:E3"/>
    <mergeCell ref="C4:E4"/>
    <mergeCell ref="F4:F5"/>
  </mergeCells>
  <conditionalFormatting sqref="C1:C4">
    <cfRule type="cellIs" dxfId="1" priority="1" stopIfTrue="1" operator="lessThan">
      <formula>0</formula>
    </cfRule>
  </conditionalFormatting>
  <printOptions horizontalCentered="1"/>
  <pageMargins left="0.11811023622047245" right="0.11811023622047245" top="0.74803149606299213" bottom="1.1811023622047245" header="0.31496062992125984" footer="0.31496062992125984"/>
  <pageSetup scale="62" fitToHeight="2" orientation="portrait" r:id="rId1"/>
  <rowBreaks count="1" manualBreakCount="1">
    <brk id="51" min="1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11EB9-4187-4B11-9AF7-5269BE78028E}">
  <sheetPr>
    <pageSetUpPr fitToPage="1"/>
  </sheetPr>
  <dimension ref="A1:O84"/>
  <sheetViews>
    <sheetView topLeftCell="B1" zoomScale="85" zoomScaleNormal="85" workbookViewId="0">
      <pane xSplit="1" ySplit="9" topLeftCell="C10" activePane="bottomRight" state="frozen"/>
      <selection activeCell="B1" sqref="B1"/>
      <selection pane="topRight" activeCell="C1" sqref="C1"/>
      <selection pane="bottomLeft" activeCell="B10" sqref="B10"/>
      <selection pane="bottomRight" activeCell="E18" sqref="E18"/>
    </sheetView>
  </sheetViews>
  <sheetFormatPr baseColWidth="10" defaultColWidth="11.42578125" defaultRowHeight="14.25" x14ac:dyDescent="0.2"/>
  <cols>
    <col min="1" max="1" width="20.140625" style="66" hidden="1" customWidth="1"/>
    <col min="2" max="2" width="45.28515625" style="66" customWidth="1"/>
    <col min="3" max="3" width="24.140625" style="96" customWidth="1"/>
    <col min="4" max="4" width="22.42578125" style="96" customWidth="1"/>
    <col min="5" max="5" width="26.42578125" style="96" customWidth="1"/>
    <col min="6" max="6" width="21" style="96" customWidth="1"/>
    <col min="7" max="7" width="24" style="96" customWidth="1"/>
    <col min="8" max="8" width="22.5703125" style="96" customWidth="1"/>
    <col min="9" max="9" width="11.42578125" style="66"/>
    <col min="10" max="10" width="11.85546875" style="66" bestFit="1" customWidth="1"/>
    <col min="11" max="16384" width="11.42578125" style="66"/>
  </cols>
  <sheetData>
    <row r="1" spans="1:10" s="1" customFormat="1" ht="16.5" customHeight="1" x14ac:dyDescent="0.2">
      <c r="B1" s="115"/>
      <c r="C1" s="110" t="s">
        <v>0</v>
      </c>
      <c r="D1" s="110"/>
      <c r="E1" s="110"/>
      <c r="F1" s="110"/>
      <c r="G1" s="111" t="s">
        <v>61</v>
      </c>
      <c r="H1" s="111"/>
    </row>
    <row r="2" spans="1:10" s="1" customFormat="1" ht="16.5" customHeight="1" x14ac:dyDescent="0.2">
      <c r="B2" s="116"/>
      <c r="C2" s="110" t="s">
        <v>92</v>
      </c>
      <c r="D2" s="110"/>
      <c r="E2" s="110"/>
      <c r="F2" s="110"/>
      <c r="G2" s="111" t="s">
        <v>2</v>
      </c>
      <c r="H2" s="111"/>
    </row>
    <row r="3" spans="1:10" s="1" customFormat="1" ht="18.75" customHeight="1" x14ac:dyDescent="0.2">
      <c r="B3" s="116"/>
      <c r="C3" s="110" t="s">
        <v>106</v>
      </c>
      <c r="D3" s="110"/>
      <c r="E3" s="110"/>
      <c r="F3" s="110"/>
      <c r="G3" s="111" t="s">
        <v>3</v>
      </c>
      <c r="H3" s="111"/>
    </row>
    <row r="4" spans="1:10" s="1" customFormat="1" ht="16.5" customHeight="1" x14ac:dyDescent="0.2">
      <c r="B4" s="117"/>
      <c r="C4" s="110" t="s">
        <v>107</v>
      </c>
      <c r="D4" s="110"/>
      <c r="E4" s="110"/>
      <c r="F4" s="110"/>
      <c r="G4" s="111" t="s">
        <v>4</v>
      </c>
      <c r="H4" s="111"/>
    </row>
    <row r="5" spans="1:10" s="1" customFormat="1" ht="17.25" customHeight="1" x14ac:dyDescent="0.2">
      <c r="B5" s="112" t="s">
        <v>62</v>
      </c>
      <c r="C5" s="113"/>
      <c r="D5" s="113"/>
      <c r="E5" s="113"/>
      <c r="F5" s="113"/>
      <c r="G5" s="113"/>
      <c r="H5" s="114"/>
    </row>
    <row r="6" spans="1:10" s="1" customFormat="1" ht="15" customHeight="1" x14ac:dyDescent="0.2">
      <c r="B6" s="2" t="s">
        <v>6</v>
      </c>
      <c r="C6" s="16"/>
      <c r="D6" s="16"/>
      <c r="E6" s="16"/>
      <c r="F6" s="16"/>
      <c r="G6" s="16"/>
      <c r="H6" s="65"/>
    </row>
    <row r="7" spans="1:10" s="70" customFormat="1" ht="51.75" customHeight="1" x14ac:dyDescent="0.2">
      <c r="A7" s="68" t="s">
        <v>102</v>
      </c>
      <c r="B7" s="69" t="s">
        <v>7</v>
      </c>
      <c r="C7" s="69" t="s">
        <v>63</v>
      </c>
      <c r="D7" s="69" t="s">
        <v>64</v>
      </c>
      <c r="E7" s="69" t="s">
        <v>65</v>
      </c>
      <c r="F7" s="69" t="s">
        <v>66</v>
      </c>
      <c r="G7" s="69" t="s">
        <v>18</v>
      </c>
      <c r="H7" s="69" t="s">
        <v>67</v>
      </c>
    </row>
    <row r="8" spans="1:10" s="75" customFormat="1" ht="0.75" customHeight="1" x14ac:dyDescent="0.2">
      <c r="A8" s="71"/>
      <c r="B8" s="72"/>
      <c r="C8" s="72"/>
      <c r="D8" s="72"/>
      <c r="E8" s="72"/>
      <c r="F8" s="73"/>
      <c r="G8" s="73"/>
      <c r="H8" s="73"/>
      <c r="I8" s="74"/>
    </row>
    <row r="9" spans="1:10" ht="15" x14ac:dyDescent="0.25">
      <c r="A9" s="76" t="s">
        <v>103</v>
      </c>
      <c r="B9" s="77" t="s">
        <v>19</v>
      </c>
      <c r="C9" s="78">
        <f t="shared" ref="C9:H9" si="0">SUM(C10:C21)</f>
        <v>1200098080</v>
      </c>
      <c r="D9" s="78">
        <f t="shared" si="0"/>
        <v>9418013200</v>
      </c>
      <c r="E9" s="78">
        <f t="shared" si="0"/>
        <v>674875200</v>
      </c>
      <c r="F9" s="78">
        <f t="shared" si="0"/>
        <v>11292986480</v>
      </c>
      <c r="G9" s="78">
        <f t="shared" si="0"/>
        <v>1830992600</v>
      </c>
      <c r="H9" s="78">
        <f t="shared" si="0"/>
        <v>13123979080</v>
      </c>
    </row>
    <row r="10" spans="1:10" x14ac:dyDescent="0.2">
      <c r="A10" s="79">
        <v>3200101</v>
      </c>
      <c r="B10" s="67" t="s">
        <v>20</v>
      </c>
      <c r="C10" s="80">
        <v>519132000</v>
      </c>
      <c r="D10" s="80">
        <v>5715522900</v>
      </c>
      <c r="E10" s="80">
        <v>400860000</v>
      </c>
      <c r="F10" s="80">
        <f t="shared" ref="F10:F21" si="1">+C10+D10+E10</f>
        <v>6635514900</v>
      </c>
      <c r="G10" s="80">
        <v>987312000</v>
      </c>
      <c r="H10" s="81">
        <f>+F10+G10</f>
        <v>7622826900</v>
      </c>
    </row>
    <row r="11" spans="1:10" x14ac:dyDescent="0.2">
      <c r="A11" s="79">
        <v>3200102</v>
      </c>
      <c r="B11" s="67" t="s">
        <v>21</v>
      </c>
      <c r="C11" s="80">
        <v>5832000</v>
      </c>
      <c r="D11" s="80">
        <v>301482000</v>
      </c>
      <c r="E11" s="80">
        <v>19440000</v>
      </c>
      <c r="F11" s="80">
        <f t="shared" si="1"/>
        <v>326754000</v>
      </c>
      <c r="G11" s="80">
        <v>11664000</v>
      </c>
      <c r="H11" s="81">
        <f>+F11+G11</f>
        <v>338418000</v>
      </c>
      <c r="J11" s="82"/>
    </row>
    <row r="12" spans="1:10" x14ac:dyDescent="0.2">
      <c r="A12" s="79">
        <v>3200130</v>
      </c>
      <c r="B12" s="67" t="s">
        <v>22</v>
      </c>
      <c r="C12" s="80">
        <v>41147000</v>
      </c>
      <c r="D12" s="80">
        <v>486822400</v>
      </c>
      <c r="E12" s="80">
        <v>35025000</v>
      </c>
      <c r="F12" s="80">
        <f t="shared" si="1"/>
        <v>562994400</v>
      </c>
      <c r="G12" s="80">
        <v>83248000</v>
      </c>
      <c r="H12" s="81">
        <f t="shared" ref="H12:H21" si="2">+F12+G12</f>
        <v>646242400</v>
      </c>
    </row>
    <row r="13" spans="1:10" x14ac:dyDescent="0.2">
      <c r="A13" s="79">
        <v>3200106</v>
      </c>
      <c r="B13" s="67" t="s">
        <v>23</v>
      </c>
      <c r="C13" s="80">
        <v>0</v>
      </c>
      <c r="D13" s="80">
        <v>2934200</v>
      </c>
      <c r="E13" s="80">
        <v>0</v>
      </c>
      <c r="F13" s="80">
        <f t="shared" si="1"/>
        <v>2934200</v>
      </c>
      <c r="G13" s="80">
        <v>0</v>
      </c>
      <c r="H13" s="81">
        <f t="shared" si="2"/>
        <v>2934200</v>
      </c>
    </row>
    <row r="14" spans="1:10" x14ac:dyDescent="0.2">
      <c r="A14" s="79">
        <v>3200104</v>
      </c>
      <c r="B14" s="67" t="s">
        <v>24</v>
      </c>
      <c r="C14" s="80">
        <v>33884700</v>
      </c>
      <c r="D14" s="80">
        <v>383235700</v>
      </c>
      <c r="E14" s="80">
        <v>27838200</v>
      </c>
      <c r="F14" s="80">
        <f t="shared" si="1"/>
        <v>444958600</v>
      </c>
      <c r="G14" s="80">
        <v>68564300</v>
      </c>
      <c r="H14" s="81">
        <f t="shared" si="2"/>
        <v>513522900</v>
      </c>
    </row>
    <row r="15" spans="1:10" x14ac:dyDescent="0.2">
      <c r="A15" s="79">
        <v>3200201</v>
      </c>
      <c r="B15" s="67" t="s">
        <v>25</v>
      </c>
      <c r="C15" s="80">
        <v>0</v>
      </c>
      <c r="D15" s="80">
        <v>0</v>
      </c>
      <c r="E15" s="80">
        <v>22284000</v>
      </c>
      <c r="F15" s="80">
        <f t="shared" si="1"/>
        <v>22284000</v>
      </c>
      <c r="G15" s="80">
        <v>214272000</v>
      </c>
      <c r="H15" s="81">
        <f t="shared" si="2"/>
        <v>236556000</v>
      </c>
      <c r="I15" s="82"/>
    </row>
    <row r="16" spans="1:10" x14ac:dyDescent="0.2">
      <c r="A16" s="79">
        <v>3200107</v>
      </c>
      <c r="B16" s="67" t="s">
        <v>26</v>
      </c>
      <c r="C16" s="80">
        <v>8412880</v>
      </c>
      <c r="D16" s="80">
        <v>123318800</v>
      </c>
      <c r="E16" s="80">
        <v>7761600</v>
      </c>
      <c r="F16" s="80">
        <f t="shared" si="1"/>
        <v>139493280</v>
      </c>
      <c r="G16" s="80">
        <v>4629600</v>
      </c>
      <c r="H16" s="81">
        <f t="shared" si="2"/>
        <v>144122880</v>
      </c>
    </row>
    <row r="17" spans="1:8" x14ac:dyDescent="0.2">
      <c r="A17" s="79">
        <v>3200108</v>
      </c>
      <c r="B17" s="67" t="s">
        <v>27</v>
      </c>
      <c r="C17" s="80">
        <v>384441000</v>
      </c>
      <c r="D17" s="80">
        <v>124070000</v>
      </c>
      <c r="E17" s="80">
        <v>0</v>
      </c>
      <c r="F17" s="80">
        <f t="shared" si="1"/>
        <v>508511000</v>
      </c>
      <c r="G17" s="80">
        <v>0</v>
      </c>
      <c r="H17" s="81">
        <f t="shared" si="2"/>
        <v>508511000</v>
      </c>
    </row>
    <row r="18" spans="1:8" x14ac:dyDescent="0.2">
      <c r="A18" s="79">
        <v>3200105</v>
      </c>
      <c r="B18" s="67" t="s">
        <v>28</v>
      </c>
      <c r="C18" s="80">
        <v>48684400</v>
      </c>
      <c r="D18" s="80">
        <v>551460100</v>
      </c>
      <c r="E18" s="80">
        <v>39227700</v>
      </c>
      <c r="F18" s="80">
        <f t="shared" si="1"/>
        <v>639372200</v>
      </c>
      <c r="G18" s="80">
        <v>93237600</v>
      </c>
      <c r="H18" s="81">
        <f t="shared" si="2"/>
        <v>732609800</v>
      </c>
    </row>
    <row r="19" spans="1:8" x14ac:dyDescent="0.2">
      <c r="A19" s="79">
        <v>3200301</v>
      </c>
      <c r="B19" s="67" t="s">
        <v>29</v>
      </c>
      <c r="C19" s="80">
        <v>111842100</v>
      </c>
      <c r="D19" s="80">
        <v>1231354100</v>
      </c>
      <c r="E19" s="80">
        <v>86361300</v>
      </c>
      <c r="F19" s="80">
        <f t="shared" si="1"/>
        <v>1429557500</v>
      </c>
      <c r="G19" s="80">
        <v>212706800</v>
      </c>
      <c r="H19" s="81">
        <f t="shared" si="2"/>
        <v>1642264300</v>
      </c>
    </row>
    <row r="20" spans="1:8" x14ac:dyDescent="0.2">
      <c r="A20" s="79">
        <v>3200302</v>
      </c>
      <c r="B20" s="67" t="s">
        <v>30</v>
      </c>
      <c r="C20" s="80">
        <v>46722000</v>
      </c>
      <c r="D20" s="80">
        <v>497813000</v>
      </c>
      <c r="E20" s="80">
        <v>36077400</v>
      </c>
      <c r="F20" s="80">
        <f t="shared" si="1"/>
        <v>580612400</v>
      </c>
      <c r="G20" s="80">
        <v>88858300</v>
      </c>
      <c r="H20" s="81">
        <f t="shared" si="2"/>
        <v>669470700</v>
      </c>
    </row>
    <row r="21" spans="1:8" x14ac:dyDescent="0.2">
      <c r="A21" s="79">
        <v>3200109</v>
      </c>
      <c r="B21" s="67" t="s">
        <v>31</v>
      </c>
      <c r="C21" s="83">
        <v>0</v>
      </c>
      <c r="D21" s="83">
        <v>0</v>
      </c>
      <c r="E21" s="83">
        <v>0</v>
      </c>
      <c r="F21" s="83">
        <f t="shared" si="1"/>
        <v>0</v>
      </c>
      <c r="G21" s="83">
        <v>66500000</v>
      </c>
      <c r="H21" s="81">
        <f t="shared" si="2"/>
        <v>66500000</v>
      </c>
    </row>
    <row r="22" spans="1:8" ht="15" x14ac:dyDescent="0.25">
      <c r="A22" s="79"/>
      <c r="B22" s="77" t="s">
        <v>32</v>
      </c>
      <c r="C22" s="78">
        <f t="shared" ref="C22:H22" si="3">SUM(C23:C36)</f>
        <v>72248840</v>
      </c>
      <c r="D22" s="78">
        <f t="shared" si="3"/>
        <v>2814234236</v>
      </c>
      <c r="E22" s="78">
        <f t="shared" si="3"/>
        <v>210244500</v>
      </c>
      <c r="F22" s="78">
        <f t="shared" si="3"/>
        <v>3096727576</v>
      </c>
      <c r="G22" s="78">
        <f t="shared" si="3"/>
        <v>820384000</v>
      </c>
      <c r="H22" s="78">
        <f t="shared" si="3"/>
        <v>3917111576</v>
      </c>
    </row>
    <row r="23" spans="1:8" x14ac:dyDescent="0.2">
      <c r="A23" s="79">
        <v>3210101</v>
      </c>
      <c r="B23" s="67" t="s">
        <v>33</v>
      </c>
      <c r="C23" s="80">
        <v>46300000</v>
      </c>
      <c r="D23" s="80">
        <v>455726500</v>
      </c>
      <c r="E23" s="80">
        <v>9780000</v>
      </c>
      <c r="F23" s="80">
        <f t="shared" ref="F23:F36" si="4">+C23+D23+E23</f>
        <v>511806500</v>
      </c>
      <c r="G23" s="80">
        <v>314500000</v>
      </c>
      <c r="H23" s="81">
        <f t="shared" ref="H23:H36" si="5">+F23+G23</f>
        <v>826306500</v>
      </c>
    </row>
    <row r="24" spans="1:8" x14ac:dyDescent="0.2">
      <c r="A24" s="79">
        <v>3210201</v>
      </c>
      <c r="B24" s="67" t="s">
        <v>34</v>
      </c>
      <c r="C24" s="80">
        <v>3682040</v>
      </c>
      <c r="D24" s="80">
        <v>95665030</v>
      </c>
      <c r="E24" s="80">
        <v>3584400</v>
      </c>
      <c r="F24" s="80">
        <f t="shared" si="4"/>
        <v>102931470</v>
      </c>
      <c r="G24" s="80">
        <v>63610000</v>
      </c>
      <c r="H24" s="81">
        <f t="shared" si="5"/>
        <v>166541470</v>
      </c>
    </row>
    <row r="25" spans="1:8" x14ac:dyDescent="0.2">
      <c r="A25" s="79">
        <v>3210202</v>
      </c>
      <c r="B25" s="67" t="s">
        <v>35</v>
      </c>
      <c r="C25" s="80">
        <v>0</v>
      </c>
      <c r="D25" s="80">
        <v>0</v>
      </c>
      <c r="E25" s="80">
        <v>0</v>
      </c>
      <c r="F25" s="80">
        <f t="shared" si="4"/>
        <v>0</v>
      </c>
      <c r="G25" s="80">
        <v>1150000</v>
      </c>
      <c r="H25" s="81">
        <f t="shared" si="5"/>
        <v>1150000</v>
      </c>
    </row>
    <row r="26" spans="1:8" x14ac:dyDescent="0.2">
      <c r="A26" s="79">
        <v>3210203</v>
      </c>
      <c r="B26" s="67" t="s">
        <v>68</v>
      </c>
      <c r="C26" s="80">
        <v>2400000</v>
      </c>
      <c r="D26" s="80">
        <v>60144600</v>
      </c>
      <c r="E26" s="80">
        <v>0</v>
      </c>
      <c r="F26" s="80">
        <f t="shared" si="4"/>
        <v>62544600</v>
      </c>
      <c r="G26" s="80">
        <v>18700000</v>
      </c>
      <c r="H26" s="81">
        <f t="shared" si="5"/>
        <v>81244600</v>
      </c>
    </row>
    <row r="27" spans="1:8" x14ac:dyDescent="0.2">
      <c r="A27" s="79">
        <v>3210204</v>
      </c>
      <c r="B27" s="67" t="s">
        <v>37</v>
      </c>
      <c r="C27" s="80">
        <v>0</v>
      </c>
      <c r="D27" s="80">
        <v>283723870</v>
      </c>
      <c r="E27" s="80">
        <v>0</v>
      </c>
      <c r="F27" s="80">
        <f t="shared" si="4"/>
        <v>283723870</v>
      </c>
      <c r="G27" s="80">
        <v>9000000</v>
      </c>
      <c r="H27" s="81">
        <f t="shared" si="5"/>
        <v>292723870</v>
      </c>
    </row>
    <row r="28" spans="1:8" x14ac:dyDescent="0.2">
      <c r="A28" s="79">
        <v>3210205</v>
      </c>
      <c r="B28" s="67" t="s">
        <v>38</v>
      </c>
      <c r="C28" s="80">
        <v>0</v>
      </c>
      <c r="D28" s="80">
        <v>579262836</v>
      </c>
      <c r="E28" s="80">
        <v>0</v>
      </c>
      <c r="F28" s="80">
        <f t="shared" si="4"/>
        <v>579262836</v>
      </c>
      <c r="G28" s="80">
        <v>154347600</v>
      </c>
      <c r="H28" s="81">
        <f t="shared" si="5"/>
        <v>733610436</v>
      </c>
    </row>
    <row r="29" spans="1:8" x14ac:dyDescent="0.2">
      <c r="A29" s="79">
        <v>3210206</v>
      </c>
      <c r="B29" s="67" t="s">
        <v>39</v>
      </c>
      <c r="C29" s="80">
        <v>0</v>
      </c>
      <c r="D29" s="80">
        <v>36282300</v>
      </c>
      <c r="E29" s="80">
        <v>109000000</v>
      </c>
      <c r="F29" s="80">
        <f t="shared" si="4"/>
        <v>145282300</v>
      </c>
      <c r="G29" s="80">
        <v>91000000</v>
      </c>
      <c r="H29" s="81">
        <f t="shared" si="5"/>
        <v>236282300</v>
      </c>
    </row>
    <row r="30" spans="1:8" x14ac:dyDescent="0.2">
      <c r="A30" s="79">
        <v>3200109</v>
      </c>
      <c r="B30" s="67" t="s">
        <v>40</v>
      </c>
      <c r="C30" s="80">
        <v>0</v>
      </c>
      <c r="D30" s="80">
        <v>90000000</v>
      </c>
      <c r="E30" s="80">
        <v>0</v>
      </c>
      <c r="F30" s="80">
        <f t="shared" si="4"/>
        <v>90000000</v>
      </c>
      <c r="G30" s="80">
        <v>8000000</v>
      </c>
      <c r="H30" s="81">
        <f t="shared" si="5"/>
        <v>98000000</v>
      </c>
    </row>
    <row r="31" spans="1:8" x14ac:dyDescent="0.2">
      <c r="A31" s="79">
        <v>3210208</v>
      </c>
      <c r="B31" s="67" t="s">
        <v>41</v>
      </c>
      <c r="C31" s="80">
        <v>0</v>
      </c>
      <c r="D31" s="80">
        <v>21606200</v>
      </c>
      <c r="E31" s="80">
        <v>0</v>
      </c>
      <c r="F31" s="80">
        <f t="shared" si="4"/>
        <v>21606200</v>
      </c>
      <c r="G31" s="80">
        <v>9000000</v>
      </c>
      <c r="H31" s="81">
        <f t="shared" si="5"/>
        <v>30606200</v>
      </c>
    </row>
    <row r="32" spans="1:8" x14ac:dyDescent="0.2">
      <c r="A32" s="79">
        <v>3210209</v>
      </c>
      <c r="B32" s="67" t="s">
        <v>42</v>
      </c>
      <c r="C32" s="80">
        <v>0</v>
      </c>
      <c r="D32" s="80">
        <v>21240000</v>
      </c>
      <c r="E32" s="80">
        <v>0</v>
      </c>
      <c r="F32" s="80">
        <f t="shared" si="4"/>
        <v>21240000</v>
      </c>
      <c r="G32" s="80">
        <v>0</v>
      </c>
      <c r="H32" s="81">
        <f t="shared" si="5"/>
        <v>21240000</v>
      </c>
    </row>
    <row r="33" spans="1:8" x14ac:dyDescent="0.2">
      <c r="A33" s="79">
        <v>3210210</v>
      </c>
      <c r="B33" s="67" t="s">
        <v>43</v>
      </c>
      <c r="C33" s="80">
        <v>0</v>
      </c>
      <c r="D33" s="80">
        <v>0</v>
      </c>
      <c r="E33" s="80">
        <v>0</v>
      </c>
      <c r="F33" s="80">
        <f t="shared" si="4"/>
        <v>0</v>
      </c>
      <c r="G33" s="80">
        <v>105004000</v>
      </c>
      <c r="H33" s="81">
        <f t="shared" si="5"/>
        <v>105004000</v>
      </c>
    </row>
    <row r="34" spans="1:8" x14ac:dyDescent="0.2">
      <c r="A34" s="79">
        <v>321021101</v>
      </c>
      <c r="B34" s="67" t="s">
        <v>44</v>
      </c>
      <c r="C34" s="80">
        <v>4522000</v>
      </c>
      <c r="D34" s="80">
        <v>71644000</v>
      </c>
      <c r="E34" s="80">
        <v>7320000</v>
      </c>
      <c r="F34" s="80">
        <f t="shared" si="4"/>
        <v>83486000</v>
      </c>
      <c r="G34" s="80">
        <v>2400000</v>
      </c>
      <c r="H34" s="81">
        <f t="shared" si="5"/>
        <v>85886000</v>
      </c>
    </row>
    <row r="35" spans="1:8" x14ac:dyDescent="0.2">
      <c r="A35" s="79">
        <v>321021102</v>
      </c>
      <c r="B35" s="67" t="s">
        <v>45</v>
      </c>
      <c r="C35" s="80">
        <v>15344800</v>
      </c>
      <c r="D35" s="80">
        <v>1098938900</v>
      </c>
      <c r="E35" s="80">
        <v>80560100</v>
      </c>
      <c r="F35" s="80">
        <f t="shared" si="4"/>
        <v>1194843800</v>
      </c>
      <c r="G35" s="80">
        <v>7672400</v>
      </c>
      <c r="H35" s="81">
        <f t="shared" si="5"/>
        <v>1202516200</v>
      </c>
    </row>
    <row r="36" spans="1:8" x14ac:dyDescent="0.2">
      <c r="A36" s="79">
        <v>3210212</v>
      </c>
      <c r="B36" s="67" t="s">
        <v>46</v>
      </c>
      <c r="C36" s="80">
        <v>0</v>
      </c>
      <c r="D36" s="80">
        <v>0</v>
      </c>
      <c r="E36" s="80"/>
      <c r="F36" s="80">
        <f t="shared" si="4"/>
        <v>0</v>
      </c>
      <c r="G36" s="80">
        <v>36000000</v>
      </c>
      <c r="H36" s="81">
        <f t="shared" si="5"/>
        <v>36000000</v>
      </c>
    </row>
    <row r="37" spans="1:8" ht="15" x14ac:dyDescent="0.25">
      <c r="A37" s="79"/>
      <c r="B37" s="77" t="s">
        <v>48</v>
      </c>
      <c r="C37" s="84">
        <f>SUM(C38:C50)</f>
        <v>494049244</v>
      </c>
      <c r="D37" s="84">
        <f t="shared" ref="D37:H37" si="6">SUM(D38:D50)</f>
        <v>1104332230</v>
      </c>
      <c r="E37" s="84">
        <f t="shared" si="6"/>
        <v>773926916</v>
      </c>
      <c r="F37" s="84">
        <f t="shared" si="6"/>
        <v>2372308390</v>
      </c>
      <c r="G37" s="84">
        <f t="shared" si="6"/>
        <v>0</v>
      </c>
      <c r="H37" s="84">
        <f t="shared" si="6"/>
        <v>2372308390</v>
      </c>
    </row>
    <row r="38" spans="1:8" ht="28.5" x14ac:dyDescent="0.2">
      <c r="A38" s="79"/>
      <c r="B38" s="85" t="s">
        <v>97</v>
      </c>
      <c r="C38" s="83">
        <v>312285244</v>
      </c>
      <c r="D38" s="83"/>
      <c r="E38" s="83"/>
      <c r="F38" s="83">
        <f t="shared" ref="F38:F50" si="7">+C38+D38+E38</f>
        <v>312285244</v>
      </c>
      <c r="G38" s="83">
        <v>0</v>
      </c>
      <c r="H38" s="81">
        <f t="shared" ref="H38:H50" si="8">+F38+G38</f>
        <v>312285244</v>
      </c>
    </row>
    <row r="39" spans="1:8" ht="28.5" x14ac:dyDescent="0.2">
      <c r="A39" s="79"/>
      <c r="B39" s="85" t="s">
        <v>70</v>
      </c>
      <c r="C39" s="83">
        <v>46586000</v>
      </c>
      <c r="D39" s="83"/>
      <c r="E39" s="83"/>
      <c r="F39" s="83">
        <f t="shared" si="7"/>
        <v>46586000</v>
      </c>
      <c r="G39" s="83">
        <v>0</v>
      </c>
      <c r="H39" s="81">
        <f t="shared" si="8"/>
        <v>46586000</v>
      </c>
    </row>
    <row r="40" spans="1:8" ht="28.5" x14ac:dyDescent="0.2">
      <c r="A40" s="79"/>
      <c r="B40" s="85" t="s">
        <v>98</v>
      </c>
      <c r="C40" s="83">
        <v>12484000</v>
      </c>
      <c r="D40" s="83"/>
      <c r="E40" s="83"/>
      <c r="F40" s="83">
        <f t="shared" si="7"/>
        <v>12484000</v>
      </c>
      <c r="G40" s="83">
        <v>0</v>
      </c>
      <c r="H40" s="81">
        <f t="shared" si="8"/>
        <v>12484000</v>
      </c>
    </row>
    <row r="41" spans="1:8" ht="28.5" x14ac:dyDescent="0.2">
      <c r="A41" s="79"/>
      <c r="B41" s="85" t="s">
        <v>72</v>
      </c>
      <c r="C41" s="83">
        <v>25385000</v>
      </c>
      <c r="D41" s="83"/>
      <c r="E41" s="83"/>
      <c r="F41" s="83">
        <f t="shared" si="7"/>
        <v>25385000</v>
      </c>
      <c r="G41" s="83">
        <v>0</v>
      </c>
      <c r="H41" s="81">
        <f t="shared" si="8"/>
        <v>25385000</v>
      </c>
    </row>
    <row r="42" spans="1:8" ht="28.5" x14ac:dyDescent="0.2">
      <c r="A42" s="79"/>
      <c r="B42" s="85" t="s">
        <v>99</v>
      </c>
      <c r="C42" s="83">
        <v>3709000</v>
      </c>
      <c r="D42" s="83"/>
      <c r="E42" s="83"/>
      <c r="F42" s="83">
        <f t="shared" si="7"/>
        <v>3709000</v>
      </c>
      <c r="G42" s="83">
        <v>0</v>
      </c>
      <c r="H42" s="81">
        <f t="shared" si="8"/>
        <v>3709000</v>
      </c>
    </row>
    <row r="43" spans="1:8" ht="42.75" x14ac:dyDescent="0.2">
      <c r="A43" s="79"/>
      <c r="B43" s="85" t="s">
        <v>49</v>
      </c>
      <c r="C43" s="83">
        <v>14800000</v>
      </c>
      <c r="D43" s="83"/>
      <c r="E43" s="83"/>
      <c r="F43" s="83">
        <f t="shared" si="7"/>
        <v>14800000</v>
      </c>
      <c r="G43" s="83">
        <v>0</v>
      </c>
      <c r="H43" s="81">
        <f t="shared" si="8"/>
        <v>14800000</v>
      </c>
    </row>
    <row r="44" spans="1:8" ht="42.75" x14ac:dyDescent="0.2">
      <c r="A44" s="79"/>
      <c r="B44" s="86" t="s">
        <v>100</v>
      </c>
      <c r="C44" s="83">
        <v>78800000</v>
      </c>
      <c r="D44" s="83"/>
      <c r="E44" s="83"/>
      <c r="F44" s="83">
        <f t="shared" si="7"/>
        <v>78800000</v>
      </c>
      <c r="G44" s="83">
        <v>0</v>
      </c>
      <c r="H44" s="81">
        <f t="shared" si="8"/>
        <v>78800000</v>
      </c>
    </row>
    <row r="45" spans="1:8" ht="28.5" x14ac:dyDescent="0.2">
      <c r="A45" s="79"/>
      <c r="B45" s="85" t="s">
        <v>50</v>
      </c>
      <c r="C45" s="83"/>
      <c r="D45" s="83">
        <v>785565595</v>
      </c>
      <c r="E45" s="83"/>
      <c r="F45" s="83">
        <f t="shared" si="7"/>
        <v>785565595</v>
      </c>
      <c r="G45" s="83">
        <v>0</v>
      </c>
      <c r="H45" s="81">
        <f t="shared" si="8"/>
        <v>785565595</v>
      </c>
    </row>
    <row r="46" spans="1:8" ht="28.5" x14ac:dyDescent="0.2">
      <c r="A46" s="79"/>
      <c r="B46" s="85" t="s">
        <v>51</v>
      </c>
      <c r="C46" s="83"/>
      <c r="D46" s="83">
        <v>272116635</v>
      </c>
      <c r="E46" s="83"/>
      <c r="F46" s="83">
        <f t="shared" si="7"/>
        <v>272116635</v>
      </c>
      <c r="G46" s="83">
        <v>0</v>
      </c>
      <c r="H46" s="81">
        <f t="shared" si="8"/>
        <v>272116635</v>
      </c>
    </row>
    <row r="47" spans="1:8" ht="28.5" x14ac:dyDescent="0.2">
      <c r="A47" s="79"/>
      <c r="B47" s="85" t="s">
        <v>52</v>
      </c>
      <c r="C47" s="83"/>
      <c r="D47" s="83">
        <v>0</v>
      </c>
      <c r="E47" s="83"/>
      <c r="F47" s="83">
        <f t="shared" si="7"/>
        <v>0</v>
      </c>
      <c r="G47" s="83">
        <v>0</v>
      </c>
      <c r="H47" s="81">
        <f t="shared" si="8"/>
        <v>0</v>
      </c>
    </row>
    <row r="48" spans="1:8" ht="28.5" x14ac:dyDescent="0.2">
      <c r="A48" s="79"/>
      <c r="B48" s="85" t="s">
        <v>101</v>
      </c>
      <c r="C48" s="83"/>
      <c r="D48" s="83">
        <v>46650000</v>
      </c>
      <c r="E48" s="83"/>
      <c r="F48" s="83">
        <f t="shared" si="7"/>
        <v>46650000</v>
      </c>
      <c r="G48" s="83">
        <v>0</v>
      </c>
      <c r="H48" s="81">
        <f t="shared" si="8"/>
        <v>46650000</v>
      </c>
    </row>
    <row r="49" spans="1:15" ht="28.5" x14ac:dyDescent="0.2">
      <c r="A49" s="79"/>
      <c r="B49" s="85" t="s">
        <v>75</v>
      </c>
      <c r="C49" s="83"/>
      <c r="D49" s="83"/>
      <c r="E49" s="83">
        <v>773926916</v>
      </c>
      <c r="F49" s="83">
        <f t="shared" si="7"/>
        <v>773926916</v>
      </c>
      <c r="G49" s="83">
        <v>0</v>
      </c>
      <c r="H49" s="81">
        <f t="shared" si="8"/>
        <v>773926916</v>
      </c>
    </row>
    <row r="50" spans="1:15" x14ac:dyDescent="0.2">
      <c r="A50" s="79"/>
      <c r="B50" s="85" t="s">
        <v>76</v>
      </c>
      <c r="C50" s="83">
        <v>0</v>
      </c>
      <c r="D50" s="83">
        <v>0</v>
      </c>
      <c r="E50" s="83">
        <v>0</v>
      </c>
      <c r="F50" s="83">
        <f t="shared" si="7"/>
        <v>0</v>
      </c>
      <c r="G50" s="83">
        <v>0</v>
      </c>
      <c r="H50" s="81">
        <f t="shared" si="8"/>
        <v>0</v>
      </c>
    </row>
    <row r="51" spans="1:15" ht="15" x14ac:dyDescent="0.25">
      <c r="A51" s="87"/>
      <c r="B51" s="88" t="s">
        <v>55</v>
      </c>
      <c r="C51" s="78">
        <f t="shared" ref="C51:H51" si="9">+C9+C22+C37</f>
        <v>1766396164</v>
      </c>
      <c r="D51" s="78">
        <f t="shared" si="9"/>
        <v>13336579666</v>
      </c>
      <c r="E51" s="78">
        <f t="shared" si="9"/>
        <v>1659046616</v>
      </c>
      <c r="F51" s="78">
        <f t="shared" si="9"/>
        <v>16762022446</v>
      </c>
      <c r="G51" s="78">
        <f t="shared" si="9"/>
        <v>2651376600</v>
      </c>
      <c r="H51" s="78">
        <f t="shared" si="9"/>
        <v>19413399046</v>
      </c>
    </row>
    <row r="52" spans="1:15" x14ac:dyDescent="0.2">
      <c r="A52" s="79"/>
      <c r="B52" s="86" t="s">
        <v>56</v>
      </c>
      <c r="C52" s="80"/>
      <c r="D52" s="80"/>
      <c r="E52" s="80"/>
      <c r="F52" s="80"/>
      <c r="G52" s="80"/>
      <c r="H52" s="80">
        <v>2143068752.4000001</v>
      </c>
    </row>
    <row r="53" spans="1:15" ht="15" x14ac:dyDescent="0.25">
      <c r="A53" s="87"/>
      <c r="B53" s="88" t="s">
        <v>57</v>
      </c>
      <c r="C53" s="78">
        <f t="shared" ref="C53:H53" si="10">+C51+C52</f>
        <v>1766396164</v>
      </c>
      <c r="D53" s="78">
        <f t="shared" si="10"/>
        <v>13336579666</v>
      </c>
      <c r="E53" s="78">
        <f t="shared" si="10"/>
        <v>1659046616</v>
      </c>
      <c r="F53" s="78">
        <f t="shared" si="10"/>
        <v>16762022446</v>
      </c>
      <c r="G53" s="78">
        <f t="shared" si="10"/>
        <v>2651376600</v>
      </c>
      <c r="H53" s="78">
        <f t="shared" si="10"/>
        <v>21556467798.400002</v>
      </c>
    </row>
    <row r="54" spans="1:15" x14ac:dyDescent="0.2">
      <c r="A54" s="79"/>
      <c r="B54" s="86" t="s">
        <v>58</v>
      </c>
      <c r="C54" s="80"/>
      <c r="D54" s="80"/>
      <c r="E54" s="80"/>
      <c r="F54" s="80"/>
      <c r="G54" s="80"/>
      <c r="H54" s="80">
        <f>'Anexo 1'!F93</f>
        <v>2797649893.3600001</v>
      </c>
    </row>
    <row r="55" spans="1:15" ht="15" x14ac:dyDescent="0.25">
      <c r="A55" s="87"/>
      <c r="B55" s="88" t="s">
        <v>77</v>
      </c>
      <c r="C55" s="78">
        <f t="shared" ref="C55:G55" si="11">+C53+C54</f>
        <v>1766396164</v>
      </c>
      <c r="D55" s="78">
        <f t="shared" si="11"/>
        <v>13336579666</v>
      </c>
      <c r="E55" s="78">
        <f t="shared" si="11"/>
        <v>1659046616</v>
      </c>
      <c r="F55" s="78">
        <f t="shared" si="11"/>
        <v>16762022446</v>
      </c>
      <c r="G55" s="78">
        <f t="shared" si="11"/>
        <v>2651376600</v>
      </c>
      <c r="H55" s="78">
        <f>+H53+H54</f>
        <v>24354117691.760002</v>
      </c>
    </row>
    <row r="56" spans="1:15" ht="12.75" customHeight="1" x14ac:dyDescent="0.2">
      <c r="C56" s="89"/>
      <c r="D56" s="89"/>
      <c r="E56" s="89"/>
      <c r="F56" s="89"/>
      <c r="G56" s="89"/>
      <c r="H56" s="119"/>
    </row>
    <row r="57" spans="1:15" ht="12.75" hidden="1" customHeight="1" x14ac:dyDescent="0.2">
      <c r="C57" s="89"/>
      <c r="D57" s="89"/>
      <c r="E57" s="89"/>
      <c r="F57" s="90">
        <f>+F55/H55</f>
        <v>0.68826235703341787</v>
      </c>
      <c r="G57" s="90">
        <f>+G55/H55</f>
        <v>0.10886769266525592</v>
      </c>
      <c r="H57" s="89"/>
    </row>
    <row r="58" spans="1:15" ht="12.75" hidden="1" customHeight="1" x14ac:dyDescent="0.25">
      <c r="C58" s="89"/>
      <c r="D58" s="89"/>
      <c r="E58" s="89"/>
      <c r="F58" s="90">
        <f>+F55/H55</f>
        <v>0.68826235703341787</v>
      </c>
      <c r="G58" s="90">
        <f>+G55/H55</f>
        <v>0.10886769266525592</v>
      </c>
      <c r="H58" s="91"/>
    </row>
    <row r="59" spans="1:15" x14ac:dyDescent="0.2">
      <c r="C59" s="90"/>
      <c r="D59" s="90"/>
      <c r="E59" s="90"/>
      <c r="F59" s="90"/>
      <c r="G59" s="90"/>
      <c r="H59" s="92"/>
    </row>
    <row r="60" spans="1:15" x14ac:dyDescent="0.2">
      <c r="C60" s="89"/>
      <c r="D60" s="89"/>
      <c r="E60" s="89"/>
      <c r="F60" s="89"/>
      <c r="G60" s="90"/>
      <c r="H60" s="89"/>
    </row>
    <row r="61" spans="1:15" x14ac:dyDescent="0.2">
      <c r="C61" s="89"/>
      <c r="D61" s="89"/>
      <c r="E61" s="89"/>
      <c r="F61" s="89"/>
      <c r="G61" s="89"/>
      <c r="H61" s="89"/>
    </row>
    <row r="62" spans="1:15" ht="15" customHeight="1" x14ac:dyDescent="0.2">
      <c r="C62" s="89"/>
      <c r="D62" s="89"/>
      <c r="E62" s="89"/>
      <c r="F62" s="89"/>
      <c r="G62" s="89"/>
      <c r="H62" s="89"/>
    </row>
    <row r="63" spans="1:15" x14ac:dyDescent="0.2">
      <c r="C63" s="93"/>
      <c r="D63" s="93"/>
      <c r="E63" s="93"/>
      <c r="F63" s="93"/>
      <c r="G63" s="93"/>
      <c r="H63" s="93"/>
    </row>
    <row r="64" spans="1:15" s="89" customFormat="1" x14ac:dyDescent="0.2">
      <c r="A64" s="66"/>
      <c r="B64" s="66"/>
      <c r="C64" s="93"/>
      <c r="D64" s="93"/>
      <c r="E64" s="93"/>
      <c r="F64" s="93"/>
      <c r="G64" s="93"/>
      <c r="H64" s="93"/>
      <c r="I64" s="66"/>
      <c r="J64" s="66"/>
      <c r="K64" s="66"/>
      <c r="L64" s="66"/>
      <c r="M64" s="66"/>
      <c r="N64" s="66"/>
      <c r="O64" s="66"/>
    </row>
    <row r="65" spans="1:15" s="89" customFormat="1" x14ac:dyDescent="0.2">
      <c r="A65" s="66"/>
      <c r="B65" s="66"/>
      <c r="C65" s="93"/>
      <c r="D65" s="93"/>
      <c r="E65" s="93"/>
      <c r="F65" s="94"/>
      <c r="G65" s="93"/>
      <c r="H65" s="93"/>
      <c r="I65" s="66"/>
      <c r="J65" s="66"/>
      <c r="K65" s="66"/>
      <c r="L65" s="66"/>
      <c r="M65" s="66"/>
      <c r="N65" s="66"/>
      <c r="O65" s="66"/>
    </row>
    <row r="66" spans="1:15" s="89" customFormat="1" x14ac:dyDescent="0.2">
      <c r="A66" s="66"/>
      <c r="B66" s="66"/>
      <c r="C66" s="93"/>
      <c r="D66" s="93"/>
      <c r="E66" s="93"/>
      <c r="F66" s="93"/>
      <c r="G66" s="93"/>
      <c r="H66" s="93"/>
      <c r="I66" s="66"/>
      <c r="J66" s="66"/>
      <c r="K66" s="66"/>
      <c r="L66" s="66"/>
      <c r="M66" s="66"/>
      <c r="N66" s="66"/>
      <c r="O66" s="66"/>
    </row>
    <row r="67" spans="1:15" s="89" customFormat="1" x14ac:dyDescent="0.2">
      <c r="A67" s="66"/>
      <c r="B67" s="66"/>
      <c r="C67" s="93"/>
      <c r="D67" s="93"/>
      <c r="E67" s="93"/>
      <c r="F67" s="95"/>
      <c r="G67" s="93"/>
      <c r="H67" s="93"/>
      <c r="I67" s="66"/>
      <c r="J67" s="66"/>
      <c r="K67" s="66"/>
      <c r="L67" s="66"/>
      <c r="M67" s="66"/>
      <c r="N67" s="66"/>
      <c r="O67" s="66"/>
    </row>
    <row r="68" spans="1:15" s="89" customFormat="1" x14ac:dyDescent="0.2">
      <c r="A68" s="66"/>
      <c r="B68" s="66"/>
      <c r="C68" s="93"/>
      <c r="D68" s="93"/>
      <c r="E68" s="93"/>
      <c r="F68" s="93"/>
      <c r="G68" s="93"/>
      <c r="H68" s="93"/>
      <c r="I68" s="66"/>
      <c r="J68" s="66"/>
      <c r="K68" s="66"/>
      <c r="L68" s="66"/>
      <c r="M68" s="66"/>
      <c r="N68" s="66"/>
      <c r="O68" s="66"/>
    </row>
    <row r="69" spans="1:15" s="89" customFormat="1" x14ac:dyDescent="0.2">
      <c r="A69" s="66"/>
      <c r="B69" s="66"/>
      <c r="C69" s="94"/>
      <c r="D69" s="93"/>
      <c r="E69" s="93"/>
      <c r="F69" s="93"/>
      <c r="G69" s="93"/>
      <c r="H69" s="93"/>
      <c r="I69" s="66"/>
      <c r="J69" s="66"/>
      <c r="K69" s="66"/>
      <c r="L69" s="66"/>
      <c r="M69" s="66"/>
      <c r="N69" s="66"/>
      <c r="O69" s="66"/>
    </row>
    <row r="70" spans="1:15" s="89" customFormat="1" x14ac:dyDescent="0.2">
      <c r="A70" s="66"/>
      <c r="B70" s="66"/>
      <c r="C70" s="93"/>
      <c r="D70" s="93"/>
      <c r="E70" s="93"/>
      <c r="F70" s="93"/>
      <c r="G70" s="93"/>
      <c r="H70" s="93"/>
      <c r="I70" s="66"/>
      <c r="J70" s="66"/>
      <c r="K70" s="66"/>
      <c r="L70" s="66"/>
      <c r="M70" s="66"/>
      <c r="N70" s="66"/>
      <c r="O70" s="66"/>
    </row>
    <row r="71" spans="1:15" s="89" customFormat="1" x14ac:dyDescent="0.2">
      <c r="A71" s="66"/>
      <c r="B71" s="66"/>
      <c r="C71" s="93"/>
      <c r="D71" s="93"/>
      <c r="E71" s="93"/>
      <c r="F71" s="93"/>
      <c r="G71" s="93"/>
      <c r="H71" s="94"/>
      <c r="I71" s="66"/>
      <c r="J71" s="66"/>
      <c r="K71" s="66"/>
      <c r="L71" s="66"/>
      <c r="M71" s="66"/>
      <c r="N71" s="66"/>
      <c r="O71" s="66"/>
    </row>
    <row r="72" spans="1:15" s="89" customFormat="1" x14ac:dyDescent="0.2">
      <c r="A72" s="66"/>
      <c r="B72" s="66"/>
      <c r="C72" s="93"/>
      <c r="D72" s="93"/>
      <c r="E72" s="93"/>
      <c r="F72" s="93"/>
      <c r="G72" s="93"/>
      <c r="H72" s="94"/>
      <c r="I72" s="66"/>
      <c r="J72" s="66"/>
      <c r="K72" s="66"/>
      <c r="L72" s="66"/>
      <c r="M72" s="66"/>
      <c r="N72" s="66"/>
      <c r="O72" s="66"/>
    </row>
    <row r="73" spans="1:15" s="89" customFormat="1" x14ac:dyDescent="0.2">
      <c r="A73" s="66"/>
      <c r="B73" s="66"/>
      <c r="C73" s="93"/>
      <c r="D73" s="93"/>
      <c r="E73" s="93"/>
      <c r="F73" s="93"/>
      <c r="G73" s="93"/>
      <c r="H73" s="94"/>
      <c r="I73" s="66"/>
      <c r="J73" s="66"/>
      <c r="K73" s="66"/>
      <c r="L73" s="66"/>
      <c r="M73" s="66"/>
      <c r="N73" s="66"/>
      <c r="O73" s="66"/>
    </row>
    <row r="74" spans="1:15" s="89" customFormat="1" x14ac:dyDescent="0.2">
      <c r="A74" s="66"/>
      <c r="B74" s="66"/>
      <c r="C74" s="93"/>
      <c r="D74" s="93"/>
      <c r="E74" s="93"/>
      <c r="F74" s="93"/>
      <c r="G74" s="93"/>
      <c r="H74" s="94"/>
      <c r="I74" s="66"/>
      <c r="J74" s="66"/>
      <c r="K74" s="66"/>
      <c r="L74" s="66"/>
      <c r="M74" s="66"/>
      <c r="N74" s="66"/>
      <c r="O74" s="66"/>
    </row>
    <row r="75" spans="1:15" s="89" customFormat="1" x14ac:dyDescent="0.2">
      <c r="A75" s="66"/>
      <c r="B75" s="66"/>
      <c r="C75" s="93"/>
      <c r="D75" s="93"/>
      <c r="E75" s="93"/>
      <c r="F75" s="93"/>
      <c r="G75" s="93"/>
      <c r="H75" s="93"/>
      <c r="I75" s="66"/>
      <c r="J75" s="66"/>
      <c r="K75" s="66"/>
      <c r="L75" s="66"/>
      <c r="M75" s="66"/>
      <c r="N75" s="66"/>
      <c r="O75" s="66"/>
    </row>
    <row r="76" spans="1:15" s="89" customFormat="1" x14ac:dyDescent="0.2">
      <c r="A76" s="66"/>
      <c r="B76" s="66"/>
      <c r="C76" s="93"/>
      <c r="D76" s="93"/>
      <c r="E76" s="93"/>
      <c r="F76" s="93"/>
      <c r="G76" s="93"/>
      <c r="H76" s="93"/>
      <c r="I76" s="66"/>
      <c r="J76" s="66"/>
      <c r="K76" s="66"/>
      <c r="L76" s="66"/>
      <c r="M76" s="66"/>
      <c r="N76" s="66"/>
      <c r="O76" s="66"/>
    </row>
    <row r="77" spans="1:15" s="89" customFormat="1" x14ac:dyDescent="0.2">
      <c r="A77" s="66"/>
      <c r="B77" s="66"/>
      <c r="C77" s="93"/>
      <c r="D77" s="93"/>
      <c r="E77" s="93"/>
      <c r="F77" s="93"/>
      <c r="G77" s="93"/>
      <c r="H77" s="93"/>
      <c r="I77" s="66"/>
      <c r="J77" s="66"/>
      <c r="K77" s="66"/>
      <c r="L77" s="66"/>
      <c r="M77" s="66"/>
      <c r="N77" s="66"/>
      <c r="O77" s="66"/>
    </row>
    <row r="78" spans="1:15" s="89" customFormat="1" x14ac:dyDescent="0.2">
      <c r="A78" s="66"/>
      <c r="B78" s="66"/>
      <c r="C78" s="93"/>
      <c r="D78" s="93"/>
      <c r="E78" s="93"/>
      <c r="F78" s="93"/>
      <c r="G78" s="93"/>
      <c r="H78" s="93"/>
      <c r="I78" s="66"/>
      <c r="J78" s="66"/>
      <c r="K78" s="66"/>
      <c r="L78" s="66"/>
      <c r="M78" s="66"/>
      <c r="N78" s="66"/>
      <c r="O78" s="66"/>
    </row>
    <row r="79" spans="1:15" s="89" customFormat="1" x14ac:dyDescent="0.2">
      <c r="A79" s="66"/>
      <c r="B79" s="66"/>
      <c r="C79" s="93"/>
      <c r="D79" s="93"/>
      <c r="E79" s="93"/>
      <c r="F79" s="93"/>
      <c r="G79" s="93"/>
      <c r="H79" s="93"/>
      <c r="I79" s="66"/>
      <c r="J79" s="66"/>
      <c r="K79" s="66"/>
      <c r="L79" s="66"/>
      <c r="M79" s="66"/>
      <c r="N79" s="66"/>
      <c r="O79" s="66"/>
    </row>
    <row r="80" spans="1:15" s="89" customFormat="1" x14ac:dyDescent="0.2">
      <c r="A80" s="66"/>
      <c r="B80" s="66"/>
      <c r="C80" s="93"/>
      <c r="D80" s="93"/>
      <c r="E80" s="93"/>
      <c r="F80" s="93"/>
      <c r="G80" s="93"/>
      <c r="H80" s="93"/>
      <c r="I80" s="66"/>
      <c r="J80" s="66"/>
      <c r="K80" s="66"/>
      <c r="L80" s="66"/>
      <c r="M80" s="66"/>
      <c r="N80" s="66"/>
      <c r="O80" s="66"/>
    </row>
    <row r="81" spans="1:15" s="89" customFormat="1" x14ac:dyDescent="0.2">
      <c r="A81" s="66"/>
      <c r="B81" s="66"/>
      <c r="C81" s="93"/>
      <c r="D81" s="93"/>
      <c r="E81" s="93"/>
      <c r="F81" s="93"/>
      <c r="G81" s="93"/>
      <c r="H81" s="93"/>
      <c r="I81" s="66"/>
      <c r="J81" s="66"/>
      <c r="K81" s="66"/>
      <c r="L81" s="66"/>
      <c r="M81" s="66"/>
      <c r="N81" s="66"/>
      <c r="O81" s="66"/>
    </row>
    <row r="82" spans="1:15" s="89" customFormat="1" x14ac:dyDescent="0.2">
      <c r="A82" s="66"/>
      <c r="B82" s="66"/>
      <c r="C82" s="93"/>
      <c r="D82" s="93"/>
      <c r="E82" s="93"/>
      <c r="F82" s="93"/>
      <c r="G82" s="93"/>
      <c r="H82" s="93"/>
      <c r="I82" s="66"/>
      <c r="J82" s="66"/>
      <c r="K82" s="66"/>
      <c r="L82" s="66"/>
      <c r="M82" s="66"/>
      <c r="N82" s="66"/>
      <c r="O82" s="66"/>
    </row>
    <row r="83" spans="1:15" s="89" customFormat="1" x14ac:dyDescent="0.2">
      <c r="A83" s="66"/>
      <c r="B83" s="66"/>
      <c r="C83" s="93"/>
      <c r="D83" s="93"/>
      <c r="E83" s="93"/>
      <c r="F83" s="93"/>
      <c r="G83" s="93"/>
      <c r="H83" s="93"/>
      <c r="I83" s="66"/>
      <c r="J83" s="66"/>
      <c r="K83" s="66"/>
      <c r="L83" s="66"/>
      <c r="M83" s="66"/>
      <c r="N83" s="66"/>
      <c r="O83" s="66"/>
    </row>
    <row r="84" spans="1:15" s="89" customFormat="1" x14ac:dyDescent="0.2">
      <c r="A84" s="66"/>
      <c r="B84" s="66"/>
      <c r="C84" s="93"/>
      <c r="D84" s="93"/>
      <c r="E84" s="93"/>
      <c r="F84" s="93"/>
      <c r="G84" s="93"/>
      <c r="H84" s="93"/>
      <c r="I84" s="66"/>
      <c r="J84" s="66"/>
      <c r="K84" s="66"/>
      <c r="L84" s="66"/>
      <c r="M84" s="66"/>
      <c r="N84" s="66"/>
      <c r="O84" s="66"/>
    </row>
  </sheetData>
  <mergeCells count="10">
    <mergeCell ref="C3:F3"/>
    <mergeCell ref="G3:H3"/>
    <mergeCell ref="C4:F4"/>
    <mergeCell ref="G4:H4"/>
    <mergeCell ref="B5:H5"/>
    <mergeCell ref="B1:B4"/>
    <mergeCell ref="C1:F1"/>
    <mergeCell ref="G1:H1"/>
    <mergeCell ref="C2:F2"/>
    <mergeCell ref="G2:H2"/>
  </mergeCells>
  <conditionalFormatting sqref="C1:C4">
    <cfRule type="cellIs" dxfId="0" priority="1" stopIfTrue="1" operator="lessThan">
      <formula>0</formula>
    </cfRule>
  </conditionalFormatting>
  <printOptions horizontalCentered="1"/>
  <pageMargins left="0.23622047244094491" right="0.23622047244094491" top="0.39370078740157483" bottom="0.39370078740157483" header="0.31496062992125984" footer="0.31496062992125984"/>
  <pageSetup scale="5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E72"/>
  <sheetViews>
    <sheetView topLeftCell="A53" workbookViewId="0">
      <selection activeCell="E27" sqref="E27"/>
    </sheetView>
  </sheetViews>
  <sheetFormatPr baseColWidth="10" defaultColWidth="11.42578125" defaultRowHeight="12.75" x14ac:dyDescent="0.2"/>
  <cols>
    <col min="3" max="3" width="60.85546875" customWidth="1"/>
    <col min="4" max="4" width="1.7109375" customWidth="1"/>
    <col min="5" max="5" width="21.85546875" style="12" customWidth="1"/>
  </cols>
  <sheetData>
    <row r="2" spans="3:5" ht="16.5" x14ac:dyDescent="0.25">
      <c r="C2" s="7" t="s">
        <v>9</v>
      </c>
      <c r="D2" s="9"/>
      <c r="E2" s="13" t="e">
        <f>SUM(E3:E5)</f>
        <v>#REF!</v>
      </c>
    </row>
    <row r="3" spans="3:5" ht="16.5" x14ac:dyDescent="0.25">
      <c r="C3" s="14" t="s">
        <v>10</v>
      </c>
      <c r="D3" s="8"/>
      <c r="E3" s="11" t="e">
        <f>+#REF!</f>
        <v>#REF!</v>
      </c>
    </row>
    <row r="4" spans="3:5" ht="16.5" x14ac:dyDescent="0.25">
      <c r="C4" s="14" t="s">
        <v>78</v>
      </c>
      <c r="D4" s="8"/>
      <c r="E4" s="11" t="e">
        <f>+#REF!</f>
        <v>#REF!</v>
      </c>
    </row>
    <row r="5" spans="3:5" ht="16.5" x14ac:dyDescent="0.25">
      <c r="C5" s="14" t="s">
        <v>79</v>
      </c>
      <c r="D5" s="8"/>
      <c r="E5" s="11" t="e">
        <f>+#REF!</f>
        <v>#REF!</v>
      </c>
    </row>
    <row r="6" spans="3:5" ht="9.75" customHeight="1" x14ac:dyDescent="0.25">
      <c r="C6" s="7"/>
      <c r="D6" s="8"/>
      <c r="E6" s="11"/>
    </row>
    <row r="7" spans="3:5" ht="16.5" x14ac:dyDescent="0.25">
      <c r="C7" s="7" t="s">
        <v>80</v>
      </c>
      <c r="D7" s="9"/>
      <c r="E7" s="13" t="e">
        <f>+E8</f>
        <v>#REF!</v>
      </c>
    </row>
    <row r="8" spans="3:5" ht="16.5" x14ac:dyDescent="0.25">
      <c r="C8" s="14" t="s">
        <v>81</v>
      </c>
      <c r="D8" s="8"/>
      <c r="E8" s="11" t="e">
        <f>+#REF!</f>
        <v>#REF!</v>
      </c>
    </row>
    <row r="9" spans="3:5" ht="6.75" customHeight="1" x14ac:dyDescent="0.25">
      <c r="C9" s="7"/>
      <c r="D9" s="8"/>
      <c r="E9" s="11"/>
    </row>
    <row r="10" spans="3:5" ht="16.5" x14ac:dyDescent="0.25">
      <c r="C10" s="7" t="s">
        <v>82</v>
      </c>
      <c r="D10" s="9"/>
      <c r="E10" s="13" t="e">
        <f>+E2+E7</f>
        <v>#REF!</v>
      </c>
    </row>
    <row r="11" spans="3:5" ht="16.5" x14ac:dyDescent="0.25">
      <c r="C11" s="8"/>
      <c r="D11" s="8"/>
      <c r="E11" s="11"/>
    </row>
    <row r="12" spans="3:5" ht="16.5" x14ac:dyDescent="0.25">
      <c r="C12" s="7" t="s">
        <v>18</v>
      </c>
      <c r="D12" s="7"/>
      <c r="E12" s="13" t="e">
        <f>+E13+E27</f>
        <v>#REF!</v>
      </c>
    </row>
    <row r="13" spans="3:5" ht="16.5" x14ac:dyDescent="0.25">
      <c r="C13" s="3" t="s">
        <v>19</v>
      </c>
      <c r="D13" s="3"/>
      <c r="E13" s="13" t="e">
        <f>SUM(E14:E25)</f>
        <v>#REF!</v>
      </c>
    </row>
    <row r="14" spans="3:5" ht="16.5" x14ac:dyDescent="0.25">
      <c r="C14" s="4" t="s">
        <v>20</v>
      </c>
      <c r="D14" s="4"/>
      <c r="E14" s="11" t="e">
        <f>+#REF!</f>
        <v>#REF!</v>
      </c>
    </row>
    <row r="15" spans="3:5" ht="16.5" x14ac:dyDescent="0.25">
      <c r="C15" s="4" t="s">
        <v>21</v>
      </c>
      <c r="D15" s="4"/>
      <c r="E15" s="11" t="e">
        <f>+#REF!</f>
        <v>#REF!</v>
      </c>
    </row>
    <row r="16" spans="3:5" ht="16.5" x14ac:dyDescent="0.25">
      <c r="C16" s="4" t="s">
        <v>22</v>
      </c>
      <c r="D16" s="4"/>
      <c r="E16" s="11" t="e">
        <f>+#REF!</f>
        <v>#REF!</v>
      </c>
    </row>
    <row r="17" spans="3:5" ht="16.5" hidden="1" x14ac:dyDescent="0.25">
      <c r="C17" s="4"/>
      <c r="D17" s="4"/>
      <c r="E17" s="11" t="e">
        <f>+#REF!</f>
        <v>#REF!</v>
      </c>
    </row>
    <row r="18" spans="3:5" ht="16.5" x14ac:dyDescent="0.25">
      <c r="C18" s="4" t="s">
        <v>24</v>
      </c>
      <c r="D18" s="4"/>
      <c r="E18" s="11" t="e">
        <f>+#REF!</f>
        <v>#REF!</v>
      </c>
    </row>
    <row r="19" spans="3:5" ht="16.5" x14ac:dyDescent="0.25">
      <c r="C19" s="4" t="s">
        <v>25</v>
      </c>
      <c r="D19" s="4"/>
      <c r="E19" s="11" t="e">
        <f>+#REF!</f>
        <v>#REF!</v>
      </c>
    </row>
    <row r="20" spans="3:5" ht="16.5" x14ac:dyDescent="0.25">
      <c r="C20" s="4" t="s">
        <v>26</v>
      </c>
      <c r="D20" s="4"/>
      <c r="E20" s="11" t="e">
        <f>+#REF!</f>
        <v>#REF!</v>
      </c>
    </row>
    <row r="21" spans="3:5" ht="16.5" hidden="1" x14ac:dyDescent="0.25">
      <c r="C21" s="4" t="s">
        <v>83</v>
      </c>
      <c r="D21" s="4"/>
      <c r="E21" s="11" t="e">
        <f>+#REF!</f>
        <v>#REF!</v>
      </c>
    </row>
    <row r="22" spans="3:5" ht="16.5" x14ac:dyDescent="0.25">
      <c r="C22" s="4" t="s">
        <v>28</v>
      </c>
      <c r="D22" s="4"/>
      <c r="E22" s="11" t="e">
        <f>+#REF!</f>
        <v>#REF!</v>
      </c>
    </row>
    <row r="23" spans="3:5" ht="16.5" x14ac:dyDescent="0.25">
      <c r="C23" s="4" t="s">
        <v>84</v>
      </c>
      <c r="D23" s="4"/>
      <c r="E23" s="11" t="e">
        <f>+#REF!</f>
        <v>#REF!</v>
      </c>
    </row>
    <row r="24" spans="3:5" ht="16.5" x14ac:dyDescent="0.25">
      <c r="C24" s="4" t="s">
        <v>30</v>
      </c>
      <c r="D24" s="4"/>
      <c r="E24" s="11" t="e">
        <f>+#REF!</f>
        <v>#REF!</v>
      </c>
    </row>
    <row r="25" spans="3:5" ht="16.5" x14ac:dyDescent="0.25">
      <c r="C25" s="4" t="s">
        <v>31</v>
      </c>
      <c r="D25" s="4"/>
      <c r="E25" s="11" t="e">
        <f>+#REF!</f>
        <v>#REF!</v>
      </c>
    </row>
    <row r="26" spans="3:5" ht="12" customHeight="1" x14ac:dyDescent="0.25">
      <c r="C26" s="4"/>
      <c r="D26" s="4"/>
      <c r="E26" s="11"/>
    </row>
    <row r="27" spans="3:5" ht="16.5" x14ac:dyDescent="0.25">
      <c r="C27" s="3" t="s">
        <v>32</v>
      </c>
      <c r="D27" s="3"/>
      <c r="E27" s="13" t="e">
        <f>SUM(E28:E41)</f>
        <v>#REF!</v>
      </c>
    </row>
    <row r="28" spans="3:5" ht="16.5" x14ac:dyDescent="0.25">
      <c r="C28" s="4" t="s">
        <v>33</v>
      </c>
      <c r="D28" s="4"/>
      <c r="E28" s="11" t="e">
        <f>+#REF!</f>
        <v>#REF!</v>
      </c>
    </row>
    <row r="29" spans="3:5" ht="16.5" x14ac:dyDescent="0.25">
      <c r="C29" s="4" t="s">
        <v>34</v>
      </c>
      <c r="D29" s="4"/>
      <c r="E29" s="11" t="e">
        <f>+#REF!</f>
        <v>#REF!</v>
      </c>
    </row>
    <row r="30" spans="3:5" ht="16.5" x14ac:dyDescent="0.25">
      <c r="C30" s="4" t="s">
        <v>35</v>
      </c>
      <c r="D30" s="4"/>
      <c r="E30" s="11" t="e">
        <f>+#REF!</f>
        <v>#REF!</v>
      </c>
    </row>
    <row r="31" spans="3:5" ht="16.5" x14ac:dyDescent="0.25">
      <c r="C31" s="4" t="s">
        <v>36</v>
      </c>
      <c r="D31" s="4"/>
      <c r="E31" s="11" t="e">
        <f>+#REF!</f>
        <v>#REF!</v>
      </c>
    </row>
    <row r="32" spans="3:5" ht="16.5" x14ac:dyDescent="0.25">
      <c r="C32" s="4" t="s">
        <v>37</v>
      </c>
      <c r="D32" s="4"/>
      <c r="E32" s="11" t="e">
        <f>+#REF!</f>
        <v>#REF!</v>
      </c>
    </row>
    <row r="33" spans="3:5" ht="16.5" x14ac:dyDescent="0.25">
      <c r="C33" s="4" t="s">
        <v>38</v>
      </c>
      <c r="D33" s="4"/>
      <c r="E33" s="11" t="e">
        <f>+#REF!</f>
        <v>#REF!</v>
      </c>
    </row>
    <row r="34" spans="3:5" ht="16.5" x14ac:dyDescent="0.25">
      <c r="C34" s="4" t="s">
        <v>39</v>
      </c>
      <c r="D34" s="4"/>
      <c r="E34" s="11" t="e">
        <f>+#REF!</f>
        <v>#REF!</v>
      </c>
    </row>
    <row r="35" spans="3:5" ht="16.5" x14ac:dyDescent="0.25">
      <c r="C35" s="4" t="s">
        <v>85</v>
      </c>
      <c r="D35" s="4"/>
      <c r="E35" s="11" t="e">
        <f>+#REF!</f>
        <v>#REF!</v>
      </c>
    </row>
    <row r="36" spans="3:5" ht="16.5" x14ac:dyDescent="0.25">
      <c r="C36" s="4" t="s">
        <v>41</v>
      </c>
      <c r="D36" s="4"/>
      <c r="E36" s="11" t="e">
        <f>+#REF!</f>
        <v>#REF!</v>
      </c>
    </row>
    <row r="37" spans="3:5" ht="16.5" hidden="1" x14ac:dyDescent="0.25">
      <c r="C37" s="4" t="s">
        <v>42</v>
      </c>
      <c r="D37" s="4"/>
      <c r="E37" s="11" t="e">
        <f>+#REF!</f>
        <v>#REF!</v>
      </c>
    </row>
    <row r="38" spans="3:5" ht="16.5" x14ac:dyDescent="0.25">
      <c r="C38" s="4" t="s">
        <v>43</v>
      </c>
      <c r="D38" s="4"/>
      <c r="E38" s="11" t="e">
        <f>+#REF!</f>
        <v>#REF!</v>
      </c>
    </row>
    <row r="39" spans="3:5" ht="16.5" x14ac:dyDescent="0.25">
      <c r="C39" s="4" t="s">
        <v>44</v>
      </c>
      <c r="D39" s="4"/>
      <c r="E39" s="11" t="e">
        <f>+#REF!</f>
        <v>#REF!</v>
      </c>
    </row>
    <row r="40" spans="3:5" ht="16.5" x14ac:dyDescent="0.25">
      <c r="C40" s="4" t="s">
        <v>45</v>
      </c>
      <c r="D40" s="4"/>
      <c r="E40" s="11" t="e">
        <f>+#REF!</f>
        <v>#REF!</v>
      </c>
    </row>
    <row r="41" spans="3:5" ht="16.5" x14ac:dyDescent="0.25">
      <c r="C41" s="4" t="s">
        <v>46</v>
      </c>
      <c r="D41" s="4"/>
      <c r="E41" s="11" t="e">
        <f>+#REF!</f>
        <v>#REF!</v>
      </c>
    </row>
    <row r="42" spans="3:5" ht="12" customHeight="1" x14ac:dyDescent="0.25">
      <c r="C42" s="4"/>
      <c r="D42" s="4"/>
      <c r="E42" s="11"/>
    </row>
    <row r="43" spans="3:5" ht="16.5" x14ac:dyDescent="0.25">
      <c r="C43" s="7" t="s">
        <v>86</v>
      </c>
      <c r="D43" s="7"/>
      <c r="E43" s="13" t="e">
        <f>+E44+E54+E63</f>
        <v>#REF!</v>
      </c>
    </row>
    <row r="44" spans="3:5" ht="16.5" x14ac:dyDescent="0.25">
      <c r="C44" s="7" t="s">
        <v>87</v>
      </c>
      <c r="D44" s="7"/>
      <c r="E44" s="13" t="e">
        <f>+E45+E46+E47</f>
        <v>#REF!</v>
      </c>
    </row>
    <row r="45" spans="3:5" ht="16.5" x14ac:dyDescent="0.25">
      <c r="C45" s="3" t="s">
        <v>19</v>
      </c>
      <c r="D45" s="3"/>
      <c r="E45" s="13" t="e">
        <f>+#REF!</f>
        <v>#REF!</v>
      </c>
    </row>
    <row r="46" spans="3:5" ht="16.5" x14ac:dyDescent="0.25">
      <c r="C46" s="3" t="s">
        <v>32</v>
      </c>
      <c r="D46" s="3"/>
      <c r="E46" s="13" t="e">
        <f>+#REF!</f>
        <v>#REF!</v>
      </c>
    </row>
    <row r="47" spans="3:5" ht="16.5" x14ac:dyDescent="0.25">
      <c r="C47" s="5" t="s">
        <v>48</v>
      </c>
      <c r="D47" s="5"/>
      <c r="E47" s="13" t="e">
        <f>SUM(E48:E52)</f>
        <v>#REF!</v>
      </c>
    </row>
    <row r="48" spans="3:5" ht="33" x14ac:dyDescent="0.25">
      <c r="C48" s="6" t="s">
        <v>69</v>
      </c>
      <c r="D48" s="6"/>
      <c r="E48" s="11" t="e">
        <f>+#REF!</f>
        <v>#REF!</v>
      </c>
    </row>
    <row r="49" spans="3:5" ht="16.5" x14ac:dyDescent="0.25">
      <c r="C49" s="6" t="s">
        <v>70</v>
      </c>
      <c r="D49" s="6"/>
      <c r="E49" s="11" t="e">
        <f>+#REF!</f>
        <v>#REF!</v>
      </c>
    </row>
    <row r="50" spans="3:5" ht="16.5" x14ac:dyDescent="0.25">
      <c r="C50" s="6" t="s">
        <v>71</v>
      </c>
      <c r="D50" s="6"/>
      <c r="E50" s="11" t="e">
        <f>+#REF!</f>
        <v>#REF!</v>
      </c>
    </row>
    <row r="51" spans="3:5" ht="33" x14ac:dyDescent="0.25">
      <c r="C51" s="6" t="s">
        <v>72</v>
      </c>
      <c r="D51" s="6"/>
      <c r="E51" s="11" t="e">
        <f>+#REF!</f>
        <v>#REF!</v>
      </c>
    </row>
    <row r="52" spans="3:5" ht="33" x14ac:dyDescent="0.25">
      <c r="C52" s="6" t="s">
        <v>73</v>
      </c>
      <c r="D52" s="6"/>
      <c r="E52" s="11" t="e">
        <f>+#REF!</f>
        <v>#REF!</v>
      </c>
    </row>
    <row r="53" spans="3:5" ht="12.75" customHeight="1" x14ac:dyDescent="0.25">
      <c r="C53" s="6"/>
      <c r="D53" s="6"/>
      <c r="E53" s="11"/>
    </row>
    <row r="54" spans="3:5" ht="33" x14ac:dyDescent="0.25">
      <c r="C54" s="7" t="s">
        <v>88</v>
      </c>
      <c r="D54" s="7"/>
      <c r="E54" s="13" t="e">
        <f>+E55+E56+E57</f>
        <v>#REF!</v>
      </c>
    </row>
    <row r="55" spans="3:5" ht="16.5" x14ac:dyDescent="0.25">
      <c r="C55" s="3" t="s">
        <v>19</v>
      </c>
      <c r="D55" s="3"/>
      <c r="E55" s="13" t="e">
        <f>+#REF!</f>
        <v>#REF!</v>
      </c>
    </row>
    <row r="56" spans="3:5" ht="16.5" x14ac:dyDescent="0.25">
      <c r="C56" s="3" t="s">
        <v>32</v>
      </c>
      <c r="D56" s="3"/>
      <c r="E56" s="13" t="e">
        <f>+#REF!</f>
        <v>#REF!</v>
      </c>
    </row>
    <row r="57" spans="3:5" ht="16.5" x14ac:dyDescent="0.25">
      <c r="C57" s="5" t="s">
        <v>48</v>
      </c>
      <c r="D57" s="5"/>
      <c r="E57" s="13" t="e">
        <f>SUM(E58:E61)</f>
        <v>#REF!</v>
      </c>
    </row>
    <row r="58" spans="3:5" ht="33" x14ac:dyDescent="0.25">
      <c r="C58" s="6" t="s">
        <v>50</v>
      </c>
      <c r="D58" s="6"/>
      <c r="E58" s="11" t="e">
        <f>+#REF!</f>
        <v>#REF!</v>
      </c>
    </row>
    <row r="59" spans="3:5" ht="33" x14ac:dyDescent="0.25">
      <c r="C59" s="6" t="s">
        <v>74</v>
      </c>
      <c r="D59" s="6"/>
      <c r="E59" s="11" t="e">
        <f>+#REF!</f>
        <v>#REF!</v>
      </c>
    </row>
    <row r="60" spans="3:5" ht="33" hidden="1" x14ac:dyDescent="0.25">
      <c r="C60" s="6" t="s">
        <v>52</v>
      </c>
      <c r="D60" s="6"/>
      <c r="E60" s="11" t="e">
        <f>+#REF!</f>
        <v>#REF!</v>
      </c>
    </row>
    <row r="61" spans="3:5" ht="33" x14ac:dyDescent="0.25">
      <c r="C61" s="6" t="s">
        <v>53</v>
      </c>
      <c r="D61" s="6"/>
      <c r="E61" s="11" t="e">
        <f>+#REF!</f>
        <v>#REF!</v>
      </c>
    </row>
    <row r="62" spans="3:5" ht="12" customHeight="1" x14ac:dyDescent="0.25">
      <c r="C62" s="6"/>
      <c r="D62" s="6"/>
      <c r="E62" s="11"/>
    </row>
    <row r="63" spans="3:5" ht="16.5" x14ac:dyDescent="0.25">
      <c r="C63" s="7" t="s">
        <v>89</v>
      </c>
      <c r="D63" s="7"/>
      <c r="E63" s="13" t="e">
        <f>+E64+E65+E66</f>
        <v>#REF!</v>
      </c>
    </row>
    <row r="64" spans="3:5" ht="16.5" x14ac:dyDescent="0.25">
      <c r="C64" s="3" t="s">
        <v>19</v>
      </c>
      <c r="D64" s="3"/>
      <c r="E64" s="13" t="e">
        <f>+#REF!</f>
        <v>#REF!</v>
      </c>
    </row>
    <row r="65" spans="3:5" ht="16.5" x14ac:dyDescent="0.25">
      <c r="C65" s="3" t="s">
        <v>32</v>
      </c>
      <c r="D65" s="3"/>
      <c r="E65" s="13" t="e">
        <f>+#REF!</f>
        <v>#REF!</v>
      </c>
    </row>
    <row r="66" spans="3:5" ht="16.5" x14ac:dyDescent="0.25">
      <c r="C66" s="5" t="s">
        <v>48</v>
      </c>
      <c r="D66" s="5"/>
      <c r="E66" s="13" t="e">
        <f>+E67</f>
        <v>#REF!</v>
      </c>
    </row>
    <row r="67" spans="3:5" ht="33" x14ac:dyDescent="0.25">
      <c r="C67" s="6" t="s">
        <v>75</v>
      </c>
      <c r="D67" s="6"/>
      <c r="E67" s="11" t="e">
        <f>+#REF!</f>
        <v>#REF!</v>
      </c>
    </row>
    <row r="68" spans="3:5" ht="33" x14ac:dyDescent="0.25">
      <c r="C68" s="7" t="s">
        <v>90</v>
      </c>
      <c r="D68" s="7"/>
      <c r="E68" s="13" t="e">
        <f>+E12+E43</f>
        <v>#REF!</v>
      </c>
    </row>
    <row r="69" spans="3:5" ht="16.5" x14ac:dyDescent="0.25">
      <c r="C69" s="10" t="s">
        <v>56</v>
      </c>
      <c r="D69" s="10"/>
      <c r="E69" s="13" t="e">
        <f>+#REF!</f>
        <v>#REF!</v>
      </c>
    </row>
    <row r="70" spans="3:5" ht="16.5" x14ac:dyDescent="0.25">
      <c r="C70" s="10" t="s">
        <v>58</v>
      </c>
      <c r="D70" s="10"/>
      <c r="E70" s="13" t="e">
        <f>+#REF!</f>
        <v>#REF!</v>
      </c>
    </row>
    <row r="71" spans="3:5" ht="9" customHeight="1" x14ac:dyDescent="0.25">
      <c r="C71" s="6"/>
      <c r="D71" s="6"/>
      <c r="E71" s="13"/>
    </row>
    <row r="72" spans="3:5" ht="16.5" x14ac:dyDescent="0.25">
      <c r="C72" s="5" t="s">
        <v>91</v>
      </c>
      <c r="D72" s="5"/>
      <c r="E72" s="13" t="e">
        <f>+E68+E69+E70</f>
        <v>#REF!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Anexo 1</vt:lpstr>
      <vt:lpstr>Anexo 2</vt:lpstr>
      <vt:lpstr>Hoja1</vt:lpstr>
      <vt:lpstr>'Anexo 1'!Área_de_impresión</vt:lpstr>
      <vt:lpstr>'Anexo 2'!Área_de_impresión</vt:lpstr>
      <vt:lpstr>'Anexo 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</dc:creator>
  <cp:keywords/>
  <dc:description/>
  <cp:lastModifiedBy>Raúl Beltrán</cp:lastModifiedBy>
  <cp:revision/>
  <dcterms:created xsi:type="dcterms:W3CDTF">2015-10-26T05:48:17Z</dcterms:created>
  <dcterms:modified xsi:type="dcterms:W3CDTF">2024-02-27T21:44:19Z</dcterms:modified>
  <cp:category/>
  <cp:contentStatus/>
</cp:coreProperties>
</file>